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nbelttransformerusa-my.sharepoint.com/personal/brennan_ross_sunbeltsolomon_com/Documents/Desktop/"/>
    </mc:Choice>
  </mc:AlternateContent>
  <xr:revisionPtr revIDLastSave="0" documentId="8_{0D960F84-0F9E-4478-BC27-89DED13A59ED}" xr6:coauthVersionLast="47" xr6:coauthVersionMax="47" xr10:uidLastSave="{00000000-0000-0000-0000-000000000000}"/>
  <bookViews>
    <workbookView xWindow="-98" yWindow="-98" windowWidth="21795" windowHeight="12975" xr2:uid="{6F195308-205C-4147-9366-326FA4DF4726}"/>
  </bookViews>
  <sheets>
    <sheet name="Delta Wye-Delta Delta 3 Phase" sheetId="1" r:id="rId1"/>
    <sheet name="_SSC" sheetId="2" state="veryHidden" r:id="rId2"/>
  </sheets>
  <definedNames>
    <definedName name="Phase">'Delta Wye-Delta Delta 3 Phase'!$I$1:$I$2</definedName>
    <definedName name="_xlnm.Print_Area" localSheetId="0">'Delta Wye-Delta Delta 3 Phase'!$P$1:$AG$33</definedName>
    <definedName name="Single">'Delta Wye-Delta Delta 3 Phase'!$J$1:$J$12</definedName>
    <definedName name="Three">'Delta Wye-Delta Delta 3 Phase'!$K$1:$K$14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4" i="1" l="1"/>
  <c r="K21" i="1"/>
  <c r="J21" i="1"/>
  <c r="J22" i="1"/>
  <c r="I21" i="1"/>
  <c r="L21" i="1"/>
  <c r="J23" i="1" s="1"/>
  <c r="L23" i="1" s="1"/>
  <c r="M21" i="1"/>
  <c r="E13" i="1"/>
  <c r="F12" i="1" s="1"/>
  <c r="M23" i="1"/>
  <c r="D13" i="1" l="1"/>
  <c r="C13" i="1" s="1"/>
  <c r="B13" i="1"/>
  <c r="C12" i="1"/>
  <c r="F13" i="1"/>
  <c r="B11" i="1"/>
  <c r="E12" i="1"/>
  <c r="D12" i="1"/>
</calcChain>
</file>

<file path=xl/sharedStrings.xml><?xml version="1.0" encoding="utf-8"?>
<sst xmlns="http://schemas.openxmlformats.org/spreadsheetml/2006/main" count="1855" uniqueCount="179">
  <si>
    <t>HIGH AMP</t>
  </si>
  <si>
    <t>DUAL SENSING</t>
  </si>
  <si>
    <t>* CURRENT SENSING</t>
  </si>
  <si>
    <t>8.3 KV</t>
  </si>
  <si>
    <t>15.5 / 17.2 KV</t>
  </si>
  <si>
    <t>23 KV</t>
  </si>
  <si>
    <t>Kva</t>
  </si>
  <si>
    <t>C10</t>
  </si>
  <si>
    <t>C08</t>
  </si>
  <si>
    <t>C05</t>
  </si>
  <si>
    <t>C03</t>
  </si>
  <si>
    <t>N/A</t>
  </si>
  <si>
    <t>C12</t>
  </si>
  <si>
    <t>C14</t>
  </si>
  <si>
    <t>C18</t>
  </si>
  <si>
    <t>( * )</t>
  </si>
  <si>
    <t xml:space="preserve">  Indicates Current Sensing Fuses</t>
  </si>
  <si>
    <t>Wye Wye Voltage Bayonet Fuse Chart</t>
  </si>
  <si>
    <t>CURRENT SENSING</t>
  </si>
  <si>
    <t>C16</t>
  </si>
  <si>
    <t>C17</t>
  </si>
  <si>
    <t>3 Phase Transformer (Phase to Phase) Applications</t>
  </si>
  <si>
    <t>1 Phase Transformer (Phase to Ground) Applications</t>
  </si>
  <si>
    <t>Single Phase Bayonet Fuse Chart</t>
  </si>
  <si>
    <t>Fuse Size</t>
  </si>
  <si>
    <t>Amps</t>
  </si>
  <si>
    <t>Dual Sensing Fuses</t>
  </si>
  <si>
    <t>Current Sensing Fuses</t>
  </si>
  <si>
    <t>High Amp Fuses</t>
  </si>
  <si>
    <t>C05CB</t>
  </si>
  <si>
    <t xml:space="preserve">Isolation </t>
  </si>
  <si>
    <t>Link</t>
  </si>
  <si>
    <t xml:space="preserve">Isolatoin </t>
  </si>
  <si>
    <t>Fuse</t>
  </si>
  <si>
    <t>Co. #</t>
  </si>
  <si>
    <t>Link Co. #</t>
  </si>
  <si>
    <t>00131</t>
  </si>
  <si>
    <t>00132</t>
  </si>
  <si>
    <t>00133</t>
  </si>
  <si>
    <t>00134</t>
  </si>
  <si>
    <t>00130</t>
  </si>
  <si>
    <t>00135</t>
  </si>
  <si>
    <t>00136</t>
  </si>
  <si>
    <t>00138</t>
  </si>
  <si>
    <t>A01</t>
  </si>
  <si>
    <t>A02</t>
  </si>
  <si>
    <t>A03</t>
  </si>
  <si>
    <t>A05</t>
  </si>
  <si>
    <t>A06</t>
  </si>
  <si>
    <t>A07</t>
  </si>
  <si>
    <t>00120</t>
  </si>
  <si>
    <t>00121</t>
  </si>
  <si>
    <t>00122</t>
  </si>
  <si>
    <t>00123</t>
  </si>
  <si>
    <t>00124</t>
  </si>
  <si>
    <t>00125</t>
  </si>
  <si>
    <t>00705</t>
  </si>
  <si>
    <t>00144</t>
  </si>
  <si>
    <t>Wye Delta Voltage Bayonet Fuse Chart</t>
  </si>
  <si>
    <t>Part #</t>
  </si>
  <si>
    <t>Fuse Manufacture</t>
  </si>
  <si>
    <t>Manufacture Part #</t>
  </si>
  <si>
    <t>4000358C03</t>
  </si>
  <si>
    <t>4000358C05</t>
  </si>
  <si>
    <t>4000358C08</t>
  </si>
  <si>
    <t>4000358C10</t>
  </si>
  <si>
    <t>4000358C12</t>
  </si>
  <si>
    <t>4000358C14</t>
  </si>
  <si>
    <t>4000358C18CB</t>
  </si>
  <si>
    <t>4038361C05CB</t>
  </si>
  <si>
    <t>3001861A05M</t>
  </si>
  <si>
    <t>3001861A06M</t>
  </si>
  <si>
    <t>3001861A07M</t>
  </si>
  <si>
    <t>3001861A02M</t>
  </si>
  <si>
    <t>3001861A03M</t>
  </si>
  <si>
    <t>3001861A01M</t>
  </si>
  <si>
    <t xml:space="preserve">Isolation Link </t>
  </si>
  <si>
    <t>CurrentSensing</t>
  </si>
  <si>
    <t>High Amp Overload</t>
  </si>
  <si>
    <t>Dual Sensing</t>
  </si>
  <si>
    <t>0124</t>
  </si>
  <si>
    <t>Type Fuse</t>
  </si>
  <si>
    <t>00137</t>
  </si>
  <si>
    <t>Note:</t>
  </si>
  <si>
    <t>Element/Cartridge end plug design.</t>
  </si>
  <si>
    <t xml:space="preserve">Add suffix "B" to end of manufacturers part number to order individual fuse,  </t>
  </si>
  <si>
    <t>add "M" to end of manufacturers part number to order by bags of 50 fuses.</t>
  </si>
  <si>
    <t xml:space="preserve">Suffix "CB" at the end of the manufacturers part number indicates the fuse is an Intregal </t>
  </si>
  <si>
    <t>KVA</t>
  </si>
  <si>
    <t>Phase</t>
  </si>
  <si>
    <t>Single</t>
  </si>
  <si>
    <t>Three</t>
  </si>
  <si>
    <t>Delta Delta Voltages Bayonet Fuse Chart</t>
  </si>
  <si>
    <t>Delta Wye Voltages Bayonet Fuse Chart</t>
  </si>
  <si>
    <t>HV CONFIG</t>
  </si>
  <si>
    <t>LV CONFIG</t>
  </si>
  <si>
    <t>HV</t>
  </si>
  <si>
    <t>LV</t>
  </si>
  <si>
    <t>2400DD</t>
  </si>
  <si>
    <t>4160DD</t>
  </si>
  <si>
    <t>4800DD</t>
  </si>
  <si>
    <t>7200DD</t>
  </si>
  <si>
    <t>7620DD</t>
  </si>
  <si>
    <t>8320DD</t>
  </si>
  <si>
    <t>12000DD</t>
  </si>
  <si>
    <t>12470DD</t>
  </si>
  <si>
    <t>13200DD</t>
  </si>
  <si>
    <t>13800DD</t>
  </si>
  <si>
    <t>14400DD</t>
  </si>
  <si>
    <t>20800DD</t>
  </si>
  <si>
    <t>22900DD</t>
  </si>
  <si>
    <t>24940DD</t>
  </si>
  <si>
    <t>23000DD</t>
  </si>
  <si>
    <t>27600DD</t>
  </si>
  <si>
    <t>34500DD</t>
  </si>
  <si>
    <t>2400DY</t>
  </si>
  <si>
    <t>4160DY</t>
  </si>
  <si>
    <t>4800DY</t>
  </si>
  <si>
    <t>7200DY</t>
  </si>
  <si>
    <t>7620DY</t>
  </si>
  <si>
    <t>8320DY</t>
  </si>
  <si>
    <t>12000DY</t>
  </si>
  <si>
    <t>12470DY</t>
  </si>
  <si>
    <t>13200DY</t>
  </si>
  <si>
    <t>13800DY</t>
  </si>
  <si>
    <t>14400DY</t>
  </si>
  <si>
    <t>20800DY</t>
  </si>
  <si>
    <t>22900DY</t>
  </si>
  <si>
    <t>24940DY</t>
  </si>
  <si>
    <t>23000DY</t>
  </si>
  <si>
    <t>27600DY</t>
  </si>
  <si>
    <t>34500DY</t>
  </si>
  <si>
    <t>2400YD</t>
  </si>
  <si>
    <t>4160YD</t>
  </si>
  <si>
    <t>4800YD</t>
  </si>
  <si>
    <t>7200YD</t>
  </si>
  <si>
    <t>7620YD</t>
  </si>
  <si>
    <t>8320YD</t>
  </si>
  <si>
    <t>12000YD</t>
  </si>
  <si>
    <t>12470YD</t>
  </si>
  <si>
    <t>13200YD</t>
  </si>
  <si>
    <t>13800YD</t>
  </si>
  <si>
    <t>14400YD</t>
  </si>
  <si>
    <t>20800YD</t>
  </si>
  <si>
    <t>22900YD</t>
  </si>
  <si>
    <t>24940YD</t>
  </si>
  <si>
    <t>23000YD</t>
  </si>
  <si>
    <t>27600YD</t>
  </si>
  <si>
    <t>34500YD</t>
  </si>
  <si>
    <t>2400YY</t>
  </si>
  <si>
    <t>4160YY</t>
  </si>
  <si>
    <t>4800YY</t>
  </si>
  <si>
    <t>7200YY</t>
  </si>
  <si>
    <t>7620YY</t>
  </si>
  <si>
    <t>8320YY</t>
  </si>
  <si>
    <t>12000YY</t>
  </si>
  <si>
    <t>12470YY</t>
  </si>
  <si>
    <t>13200YY</t>
  </si>
  <si>
    <t>13800YY</t>
  </si>
  <si>
    <t>14400YY</t>
  </si>
  <si>
    <t>20800YY</t>
  </si>
  <si>
    <t>22900YY</t>
  </si>
  <si>
    <t>24940YY</t>
  </si>
  <si>
    <t>23000YY</t>
  </si>
  <si>
    <t>27600YY</t>
  </si>
  <si>
    <t>34500YY</t>
  </si>
  <si>
    <t>3P UID</t>
  </si>
  <si>
    <t>1P UID</t>
  </si>
  <si>
    <t>Return 3/1</t>
  </si>
  <si>
    <t>DELTA / WYE
CONFIGURATION</t>
  </si>
  <si>
    <t>{"IsHide":false,"HiddenInExcel":false,"SheetId":-1,"Name":"Delta Wye-Delta Delta 3 Phase","Guid":"I30VHY","Index":1,"VisibleRange":"","SheetTheme":{"TabColor":"","BodyColor":"","BodyImage":""},"IsPrintSheet":false}</t>
  </si>
  <si>
    <t>{"BrowserAndLocation":{"ConversionPath":"C:\\Users\\rkooser\\Documents\\SpreadsheetConverter","SelectedBrowsers":[]},"SpreadsheetServer":{"Username":"","Password":"","ServerUrl":"","TestUsername":"","TestPassword":""},"ConfigureSubmitDefault":{"Email":"rkooser@gmail.com","Free":false,"Advanced":false,"AdvancedSecured":false,"Demo":true},"MessageBubble":{"Close":false,"TopMsg":0},"CustomizeTheme":{"Theme":"C:\\Users\\user\\AppData\\Roaming\\SpreadsheetConverter\\V8\\SupportFiles\\themes\\bootstrap\\css\\default-ssc-theme.css"},"QrSetting":{"ShowOnConversion":true},"CongratsPage":{"LastOpenedVersion":""},"WordPressPluginSetting":{"IsPluginInstalled":false},"Preferences":{"IsAdvancedSettingModelInitialize":true,"IsCaptchaInitialize":true,"IsNodeSettingInitialize":false,"IsRequiredFieldModalInitialize":true,"IsSubmitDialogModelInitialize":true,"IsToolbarButtonModelInitialize":true,"IsWizardButtonModelInitialize":true,"ReadFromHidden":false,"AdvancedSetting":null,"NodeSetting":{"LoginText":{"LoginButtonText":"Login","PageDescription":"Restricted access only","LoginErrorMessage":"Authentication failed, please check your username and password.","PlaceholderPassword":"password","PlaceholderUsername":"username / email","UserExtraMessage":""}},"Captcha":{"Heading":"Enter the number displayed below.","Message":"This is to verify that you are a human visitor, to prevent automated form submissions.","OkButton":"OK","CancelButton":"Cancel","ErrorMessage":"Your answer is incorrect, please try again."},"RequiredField":{"ErrorMessage":"The fields with the red border are required or invalid.","OkButton":"OK","DDLDefaultRequiredText":"Please Select"},"WizardButton":{"Next":"Next","Previous":"Previous","Cancel":"Cancel","Finish":"Finish"},"ToolbarButton":{"Submit":"Submit","PrintSheet":"Print","PrintAll":"Print All","Reset":"Reset","Update":"Update","Back":"Back","PrintThis":"Print This"},"SubmitDialog":{"SubmitDialogHeading":"Submit Successful.","SubmitDialogDesc":"The form was successfully submitted.","BeforeSubmitDesc":"The form is being submitted.","OfflineHeading":"Save until online","OfflineDesc":"You are currently offline and the submit failed. Do you want to save the submit and send it later when you are online.","OfflineConfirm":"Do you want to save?","OfflineSubmitHeading":"Offline forms submit confirmation","OfflineSubmitDesc":"There are Offline form(s), which are now ready to submit in server.","OfflineSubmitConfirm":"Do you want to submit?","FailOfflineHeading":"Offline Form submit failed","FailOfflineDesc":"Unable to connect to the Internet. Please try submitting the offline forms later in internet connection.","OfflineSubmitWait":"It may take sometime to finish all submits depending on the size of offline forms and internet connection.","OfflineSubmitWaitCounter":"Left","OfflineSubmitError":"Submit error: Please try later."}},"UxPreferences":null}</t>
  </si>
  <si>
    <t>{"InputDetection":0,"RecalcMode":1,"Layout":0,"LayoutSamePagesHeightEnabled":false,"Theme":{"BgColor":"#FFFFFFFF","BgImage":"","InputBorderStyle":2,"AppliedTheme":""},"SmartphoneSettings":{"ViewportLock":true,"UseOldViewEngine":false,"EnableZoom":false,"EnableSwipe":false,"HideToolbar":false,"InheritBackgroundColor":false,"CheckboxFlavor":1,"ShowBubble":false},"Name":"","Flavor":0,"Edition":3,"CopyProtect":{"IsEnabled":false,"DomainName":""},"HideSscPoweredlogo":false,"AspnetConfig":{"BrowseUrl":"http://localhost/ssc","FileExtension":0},"NodeSecureLoginEnabled":false,"SmartphoneTheme":1,"Toolbar":{"Position":1,"IsSubmit":true,"IsPrintSheet":false,"IsPrintAll":true,"IsPrintThis":false,"IsReset":true,"IsUpdate":true},"ConfigureSubmit":{"IsShowCaptcha":false,"IsUseSscWebServer":true,"ReceiverCode":"rkooser@gmail.com","IsFreeService":false,"IsAdvanceService":false,"IsSecureEmail":false,"IsDemonstrationService":true,"AfterSuccessfulSubmit":"","AfterFailSubmit":"","AfterCancelWizard":"","IsUseOwnWebServer":false,"OwnWebServerURL":"","OwnWebServerTarget":"","SubmitTarget":0},"IgnoreBgInputCell":false,"ButtonStyle":0,"ResponsiveDesignDisabled":false,"HideLookupRange":true,"BrowserStorageEnabled":true,"RealtimeSyncEnabled":true,"GoogleAnalyticsTrackingId":"","GoogleApiKey":"","ChartSelected":3,"ChartYAxisFixed":false}</t>
  </si>
  <si>
    <t>SingleDelta</t>
  </si>
  <si>
    <t>SingleWye</t>
  </si>
  <si>
    <t>ThreeDelta</t>
  </si>
  <si>
    <t>ThreeWye</t>
  </si>
  <si>
    <t>Bayonet Fusing Generator</t>
  </si>
  <si>
    <t>select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</si>
</sst>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i/>
      <sz val="9"/>
      <name val="Arial"/>
      <family val="2"/>
    </font>
    <font>
      <b/>
      <i/>
      <sz val="11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6"/>
      <color theme="4" tint="-0.249977111117893"/>
      <name val="Arial"/>
      <family val="2"/>
    </font>
    <font>
      <b/>
      <sz val="14"/>
      <color theme="0"/>
      <name val="Arial"/>
      <family val="2"/>
    </font>
    <font>
      <b/>
      <sz val="12"/>
      <color theme="0" tint="-0.249977111117893"/>
      <name val="Arial"/>
      <family val="2"/>
    </font>
    <font>
      <b/>
      <sz val="10"/>
      <color rgb="FFC00000"/>
      <name val="Arial"/>
      <family val="2"/>
    </font>
    <font>
      <b/>
      <sz val="16"/>
      <color theme="6" tint="-0.249977111117893"/>
      <name val="Arial"/>
      <family val="2"/>
    </font>
    <font>
      <b/>
      <sz val="18"/>
      <color theme="6" tint="-0.249977111117893"/>
      <name val="Arial"/>
      <family val="2"/>
    </font>
    <font>
      <b/>
      <sz val="22"/>
      <color theme="0"/>
      <name val="Arial"/>
      <family val="2"/>
    </font>
    <font>
      <b/>
      <sz val="14"/>
      <color theme="0" tint="-0.249977111117893"/>
      <name val="Arial"/>
      <family val="2"/>
    </font>
    <font>
      <b/>
      <sz val="11"/>
      <color theme="5" tint="0.39997558519241921"/>
      <name val="Arial"/>
      <family val="2"/>
    </font>
    <font>
      <b/>
      <sz val="16"/>
      <color theme="0" tint="-0.249977111117893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-0.249977111117893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theme="4" tint="-0.249977111117893"/>
      </left>
      <right/>
      <top/>
      <bottom/>
      <diagonal/>
    </border>
  </borders>
  <cellStyleXfs count="1">
    <xf numFmtId="0" fontId="0" fillId="0" borderId="0"/>
  </cellStyleXfs>
  <cellXfs count="282">
    <xf numFmtId="0" fontId="0" fillId="0" borderId="0" xfId="0"/>
    <xf numFmtId="0" fontId="1" fillId="2" borderId="1" xfId="0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0" fontId="0" fillId="0" borderId="4" xfId="0" applyBorder="1"/>
    <xf numFmtId="0" fontId="1" fillId="0" borderId="5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5" borderId="15" xfId="0" applyFont="1" applyFill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4" borderId="20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0" borderId="3" xfId="0" applyBorder="1"/>
    <xf numFmtId="0" fontId="1" fillId="0" borderId="2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left"/>
    </xf>
    <xf numFmtId="0" fontId="1" fillId="5" borderId="2" xfId="0" applyFont="1" applyFill="1" applyBorder="1" applyAlignment="1">
      <alignment horizontal="right"/>
    </xf>
    <xf numFmtId="0" fontId="1" fillId="5" borderId="3" xfId="0" applyFont="1" applyFill="1" applyBorder="1" applyAlignment="1">
      <alignment horizontal="left"/>
    </xf>
    <xf numFmtId="0" fontId="0" fillId="5" borderId="3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4" fillId="0" borderId="5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5" borderId="15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right"/>
    </xf>
    <xf numFmtId="0" fontId="4" fillId="5" borderId="3" xfId="0" applyFont="1" applyFill="1" applyBorder="1" applyAlignment="1">
      <alignment horizontal="left"/>
    </xf>
    <xf numFmtId="0" fontId="5" fillId="5" borderId="3" xfId="0" applyFont="1" applyFill="1" applyBorder="1" applyAlignment="1">
      <alignment horizontal="center"/>
    </xf>
    <xf numFmtId="0" fontId="5" fillId="5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7" borderId="26" xfId="0" applyFont="1" applyFill="1" applyBorder="1" applyAlignment="1">
      <alignment horizontal="center"/>
    </xf>
    <xf numFmtId="0" fontId="4" fillId="7" borderId="25" xfId="0" applyFont="1" applyFill="1" applyBorder="1" applyAlignment="1">
      <alignment horizontal="center"/>
    </xf>
    <xf numFmtId="0" fontId="1" fillId="7" borderId="25" xfId="0" applyFont="1" applyFill="1" applyBorder="1" applyAlignment="1">
      <alignment horizontal="center"/>
    </xf>
    <xf numFmtId="0" fontId="1" fillId="7" borderId="27" xfId="0" applyFont="1" applyFill="1" applyBorder="1" applyAlignment="1">
      <alignment horizontal="center"/>
    </xf>
    <xf numFmtId="0" fontId="1" fillId="0" borderId="11" xfId="0" quotePrefix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5" xfId="0" quotePrefix="1" applyFont="1" applyBorder="1" applyAlignment="1">
      <alignment horizontal="center"/>
    </xf>
    <xf numFmtId="0" fontId="1" fillId="0" borderId="19" xfId="0" quotePrefix="1" applyFont="1" applyBorder="1" applyAlignment="1">
      <alignment horizontal="center"/>
    </xf>
    <xf numFmtId="0" fontId="1" fillId="0" borderId="28" xfId="0" quotePrefix="1" applyFont="1" applyBorder="1" applyAlignment="1">
      <alignment horizontal="center"/>
    </xf>
    <xf numFmtId="0" fontId="1" fillId="0" borderId="17" xfId="0" quotePrefix="1" applyFont="1" applyBorder="1" applyAlignment="1">
      <alignment horizontal="center"/>
    </xf>
    <xf numFmtId="0" fontId="0" fillId="7" borderId="29" xfId="0" applyFill="1" applyBorder="1"/>
    <xf numFmtId="0" fontId="4" fillId="7" borderId="30" xfId="0" applyFont="1" applyFill="1" applyBorder="1" applyAlignment="1">
      <alignment horizontal="center"/>
    </xf>
    <xf numFmtId="0" fontId="1" fillId="0" borderId="22" xfId="0" quotePrefix="1" applyFont="1" applyBorder="1" applyAlignment="1">
      <alignment horizontal="center"/>
    </xf>
    <xf numFmtId="0" fontId="0" fillId="7" borderId="31" xfId="0" applyFill="1" applyBorder="1"/>
    <xf numFmtId="0" fontId="4" fillId="7" borderId="32" xfId="0" applyFont="1" applyFill="1" applyBorder="1" applyAlignment="1">
      <alignment horizontal="center"/>
    </xf>
    <xf numFmtId="0" fontId="1" fillId="7" borderId="31" xfId="0" applyFont="1" applyFill="1" applyBorder="1" applyAlignment="1">
      <alignment horizontal="center"/>
    </xf>
    <xf numFmtId="0" fontId="1" fillId="7" borderId="32" xfId="0" applyFont="1" applyFill="1" applyBorder="1" applyAlignment="1">
      <alignment horizontal="center"/>
    </xf>
    <xf numFmtId="0" fontId="1" fillId="7" borderId="33" xfId="0" applyFont="1" applyFill="1" applyBorder="1" applyAlignment="1">
      <alignment horizontal="center"/>
    </xf>
    <xf numFmtId="0" fontId="1" fillId="7" borderId="34" xfId="0" applyFont="1" applyFill="1" applyBorder="1" applyAlignment="1">
      <alignment horizontal="center"/>
    </xf>
    <xf numFmtId="0" fontId="1" fillId="7" borderId="35" xfId="0" applyFont="1" applyFill="1" applyBorder="1" applyAlignment="1">
      <alignment horizontal="center"/>
    </xf>
    <xf numFmtId="0" fontId="0" fillId="0" borderId="29" xfId="0" applyBorder="1"/>
    <xf numFmtId="0" fontId="0" fillId="0" borderId="31" xfId="0" applyBorder="1"/>
    <xf numFmtId="0" fontId="4" fillId="0" borderId="30" xfId="0" applyFont="1" applyBorder="1" applyAlignment="1">
      <alignment horizontal="center"/>
    </xf>
    <xf numFmtId="0" fontId="1" fillId="0" borderId="20" xfId="0" quotePrefix="1" applyFont="1" applyBorder="1" applyAlignment="1">
      <alignment horizontal="center"/>
    </xf>
    <xf numFmtId="0" fontId="1" fillId="0" borderId="0" xfId="0" quotePrefix="1" applyFont="1" applyAlignment="1">
      <alignment horizontal="center"/>
    </xf>
    <xf numFmtId="0" fontId="1" fillId="7" borderId="11" xfId="0" applyFont="1" applyFill="1" applyBorder="1" applyAlignment="1">
      <alignment horizontal="center"/>
    </xf>
    <xf numFmtId="0" fontId="1" fillId="7" borderId="12" xfId="0" applyFont="1" applyFill="1" applyBorder="1" applyAlignment="1">
      <alignment horizontal="center"/>
    </xf>
    <xf numFmtId="0" fontId="1" fillId="7" borderId="15" xfId="0" applyFont="1" applyFill="1" applyBorder="1" applyAlignment="1">
      <alignment horizontal="center"/>
    </xf>
    <xf numFmtId="0" fontId="1" fillId="7" borderId="16" xfId="0" applyFont="1" applyFill="1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7" xfId="0" applyFill="1" applyBorder="1" applyAlignment="1">
      <alignment horizontal="center"/>
    </xf>
    <xf numFmtId="0" fontId="1" fillId="7" borderId="37" xfId="0" applyFont="1" applyFill="1" applyBorder="1" applyAlignment="1">
      <alignment horizontal="center"/>
    </xf>
    <xf numFmtId="0" fontId="8" fillId="0" borderId="0" xfId="0" applyFont="1"/>
    <xf numFmtId="0" fontId="8" fillId="0" borderId="38" xfId="0" applyFont="1" applyBorder="1"/>
    <xf numFmtId="0" fontId="8" fillId="0" borderId="39" xfId="0" applyFont="1" applyBorder="1"/>
    <xf numFmtId="0" fontId="8" fillId="0" borderId="40" xfId="0" applyFont="1" applyBorder="1"/>
    <xf numFmtId="0" fontId="7" fillId="7" borderId="40" xfId="0" applyFont="1" applyFill="1" applyBorder="1" applyAlignment="1">
      <alignment horizontal="center"/>
    </xf>
    <xf numFmtId="0" fontId="7" fillId="7" borderId="33" xfId="0" applyFont="1" applyFill="1" applyBorder="1" applyAlignment="1">
      <alignment horizontal="center"/>
    </xf>
    <xf numFmtId="0" fontId="7" fillId="7" borderId="41" xfId="0" applyFont="1" applyFill="1" applyBorder="1" applyAlignment="1">
      <alignment horizontal="center"/>
    </xf>
    <xf numFmtId="0" fontId="7" fillId="7" borderId="31" xfId="0" applyFont="1" applyFill="1" applyBorder="1" applyAlignment="1">
      <alignment horizontal="center"/>
    </xf>
    <xf numFmtId="0" fontId="8" fillId="7" borderId="36" xfId="0" applyFont="1" applyFill="1" applyBorder="1" applyAlignment="1">
      <alignment horizontal="center"/>
    </xf>
    <xf numFmtId="0" fontId="8" fillId="7" borderId="34" xfId="0" applyFont="1" applyFill="1" applyBorder="1" applyAlignment="1">
      <alignment horizontal="center"/>
    </xf>
    <xf numFmtId="0" fontId="9" fillId="7" borderId="26" xfId="0" applyFont="1" applyFill="1" applyBorder="1" applyAlignment="1">
      <alignment horizontal="center"/>
    </xf>
    <xf numFmtId="0" fontId="7" fillId="7" borderId="42" xfId="0" applyFont="1" applyFill="1" applyBorder="1" applyAlignment="1">
      <alignment horizontal="center"/>
    </xf>
    <xf numFmtId="0" fontId="9" fillId="7" borderId="25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7" borderId="27" xfId="0" applyFont="1" applyFill="1" applyBorder="1" applyAlignment="1">
      <alignment horizontal="center"/>
    </xf>
    <xf numFmtId="0" fontId="7" fillId="7" borderId="43" xfId="0" applyFont="1" applyFill="1" applyBorder="1" applyAlignment="1">
      <alignment horizontal="center"/>
    </xf>
    <xf numFmtId="0" fontId="7" fillId="7" borderId="32" xfId="0" applyFont="1" applyFill="1" applyBorder="1" applyAlignment="1">
      <alignment horizontal="center"/>
    </xf>
    <xf numFmtId="0" fontId="9" fillId="7" borderId="32" xfId="0" applyFont="1" applyFill="1" applyBorder="1" applyAlignment="1">
      <alignment horizontal="center"/>
    </xf>
    <xf numFmtId="0" fontId="7" fillId="8" borderId="44" xfId="0" applyFont="1" applyFill="1" applyBorder="1" applyAlignment="1">
      <alignment horizontal="center"/>
    </xf>
    <xf numFmtId="0" fontId="7" fillId="8" borderId="11" xfId="0" applyFont="1" applyFill="1" applyBorder="1" applyAlignment="1">
      <alignment horizontal="center"/>
    </xf>
    <xf numFmtId="0" fontId="10" fillId="8" borderId="12" xfId="0" applyFont="1" applyFill="1" applyBorder="1" applyAlignment="1">
      <alignment horizontal="center"/>
    </xf>
    <xf numFmtId="0" fontId="7" fillId="8" borderId="11" xfId="0" quotePrefix="1" applyFont="1" applyFill="1" applyBorder="1" applyAlignment="1">
      <alignment horizontal="center"/>
    </xf>
    <xf numFmtId="0" fontId="7" fillId="8" borderId="28" xfId="0" applyFont="1" applyFill="1" applyBorder="1" applyAlignment="1">
      <alignment horizontal="center"/>
    </xf>
    <xf numFmtId="0" fontId="7" fillId="8" borderId="45" xfId="0" applyFont="1" applyFill="1" applyBorder="1" applyAlignment="1">
      <alignment horizontal="center"/>
    </xf>
    <xf numFmtId="0" fontId="7" fillId="8" borderId="12" xfId="0" quotePrefix="1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7" fillId="0" borderId="11" xfId="0" quotePrefix="1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45" xfId="0" applyFont="1" applyBorder="1" applyAlignment="1">
      <alignment horizontal="center"/>
    </xf>
    <xf numFmtId="0" fontId="7" fillId="0" borderId="12" xfId="0" quotePrefix="1" applyFont="1" applyBorder="1" applyAlignment="1">
      <alignment horizontal="center"/>
    </xf>
    <xf numFmtId="0" fontId="7" fillId="8" borderId="46" xfId="0" applyFont="1" applyFill="1" applyBorder="1" applyAlignment="1">
      <alignment horizontal="center"/>
    </xf>
    <xf numFmtId="0" fontId="7" fillId="8" borderId="15" xfId="0" applyFont="1" applyFill="1" applyBorder="1" applyAlignment="1">
      <alignment horizontal="center"/>
    </xf>
    <xf numFmtId="0" fontId="7" fillId="8" borderId="16" xfId="0" applyFont="1" applyFill="1" applyBorder="1" applyAlignment="1">
      <alignment horizontal="center"/>
    </xf>
    <xf numFmtId="0" fontId="7" fillId="8" borderId="15" xfId="0" quotePrefix="1" applyFont="1" applyFill="1" applyBorder="1" applyAlignment="1">
      <alignment horizontal="center"/>
    </xf>
    <xf numFmtId="0" fontId="7" fillId="8" borderId="17" xfId="0" applyFont="1" applyFill="1" applyBorder="1" applyAlignment="1">
      <alignment horizontal="center"/>
    </xf>
    <xf numFmtId="0" fontId="7" fillId="8" borderId="47" xfId="0" applyFont="1" applyFill="1" applyBorder="1" applyAlignment="1">
      <alignment horizontal="center"/>
    </xf>
    <xf numFmtId="0" fontId="7" fillId="8" borderId="16" xfId="0" quotePrefix="1" applyFont="1" applyFill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5" xfId="0" quotePrefix="1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47" xfId="0" applyFont="1" applyBorder="1" applyAlignment="1">
      <alignment horizontal="center"/>
    </xf>
    <xf numFmtId="0" fontId="7" fillId="0" borderId="16" xfId="0" quotePrefix="1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19" xfId="0" quotePrefix="1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48" xfId="0" applyFont="1" applyBorder="1" applyAlignment="1">
      <alignment horizontal="center"/>
    </xf>
    <xf numFmtId="0" fontId="7" fillId="0" borderId="21" xfId="0" quotePrefix="1" applyFont="1" applyBorder="1" applyAlignment="1">
      <alignment horizontal="center"/>
    </xf>
    <xf numFmtId="0" fontId="7" fillId="6" borderId="46" xfId="0" applyFont="1" applyFill="1" applyBorder="1" applyAlignment="1">
      <alignment horizontal="center"/>
    </xf>
    <xf numFmtId="0" fontId="7" fillId="6" borderId="15" xfId="0" applyFont="1" applyFill="1" applyBorder="1" applyAlignment="1">
      <alignment horizontal="center"/>
    </xf>
    <xf numFmtId="0" fontId="7" fillId="6" borderId="16" xfId="0" applyFont="1" applyFill="1" applyBorder="1" applyAlignment="1">
      <alignment horizontal="center"/>
    </xf>
    <xf numFmtId="0" fontId="7" fillId="6" borderId="15" xfId="0" quotePrefix="1" applyFont="1" applyFill="1" applyBorder="1" applyAlignment="1">
      <alignment horizontal="center"/>
    </xf>
    <xf numFmtId="0" fontId="7" fillId="6" borderId="12" xfId="0" applyFont="1" applyFill="1" applyBorder="1" applyAlignment="1">
      <alignment horizontal="center"/>
    </xf>
    <xf numFmtId="0" fontId="7" fillId="6" borderId="14" xfId="0" applyFont="1" applyFill="1" applyBorder="1" applyAlignment="1">
      <alignment horizontal="center"/>
    </xf>
    <xf numFmtId="0" fontId="7" fillId="6" borderId="17" xfId="0" quotePrefix="1" applyFont="1" applyFill="1" applyBorder="1" applyAlignment="1">
      <alignment horizontal="center"/>
    </xf>
    <xf numFmtId="0" fontId="7" fillId="6" borderId="17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7" fillId="9" borderId="19" xfId="0" applyFont="1" applyFill="1" applyBorder="1" applyAlignment="1">
      <alignment horizontal="center"/>
    </xf>
    <xf numFmtId="0" fontId="10" fillId="9" borderId="24" xfId="0" applyFont="1" applyFill="1" applyBorder="1" applyAlignment="1">
      <alignment horizontal="center"/>
    </xf>
    <xf numFmtId="0" fontId="7" fillId="9" borderId="20" xfId="0" quotePrefix="1" applyFont="1" applyFill="1" applyBorder="1" applyAlignment="1">
      <alignment horizontal="center"/>
    </xf>
    <xf numFmtId="0" fontId="7" fillId="9" borderId="49" xfId="0" applyFont="1" applyFill="1" applyBorder="1" applyAlignment="1">
      <alignment horizontal="center"/>
    </xf>
    <xf numFmtId="0" fontId="7" fillId="9" borderId="50" xfId="0" applyFont="1" applyFill="1" applyBorder="1" applyAlignment="1">
      <alignment horizontal="center"/>
    </xf>
    <xf numFmtId="0" fontId="7" fillId="9" borderId="49" xfId="0" quotePrefix="1" applyFont="1" applyFill="1" applyBorder="1" applyAlignment="1">
      <alignment horizontal="center"/>
    </xf>
    <xf numFmtId="0" fontId="7" fillId="9" borderId="24" xfId="0" applyFont="1" applyFill="1" applyBorder="1" applyAlignment="1">
      <alignment horizontal="center"/>
    </xf>
    <xf numFmtId="0" fontId="8" fillId="7" borderId="29" xfId="0" applyFont="1" applyFill="1" applyBorder="1"/>
    <xf numFmtId="0" fontId="8" fillId="7" borderId="31" xfId="0" applyFont="1" applyFill="1" applyBorder="1"/>
    <xf numFmtId="0" fontId="7" fillId="7" borderId="5" xfId="0" applyFont="1" applyFill="1" applyBorder="1" applyAlignment="1">
      <alignment horizontal="center"/>
    </xf>
    <xf numFmtId="0" fontId="9" fillId="7" borderId="30" xfId="0" applyFont="1" applyFill="1" applyBorder="1" applyAlignment="1">
      <alignment horizontal="center"/>
    </xf>
    <xf numFmtId="0" fontId="7" fillId="7" borderId="30" xfId="0" applyFont="1" applyFill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7" xfId="0" quotePrefix="1" applyFont="1" applyBorder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0" fontId="7" fillId="0" borderId="22" xfId="0" quotePrefix="1" applyFont="1" applyBorder="1" applyAlignment="1">
      <alignment horizontal="center"/>
    </xf>
    <xf numFmtId="0" fontId="8" fillId="0" borderId="29" xfId="0" applyFont="1" applyBorder="1"/>
    <xf numFmtId="0" fontId="8" fillId="0" borderId="31" xfId="0" applyFont="1" applyBorder="1"/>
    <xf numFmtId="0" fontId="7" fillId="7" borderId="34" xfId="0" applyFont="1" applyFill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7" fillId="0" borderId="20" xfId="0" quotePrefix="1" applyFont="1" applyBorder="1" applyAlignment="1">
      <alignment horizontal="center"/>
    </xf>
    <xf numFmtId="0" fontId="7" fillId="0" borderId="49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4" fillId="3" borderId="51" xfId="0" applyFont="1" applyFill="1" applyBorder="1" applyAlignment="1">
      <alignment horizontal="center"/>
    </xf>
    <xf numFmtId="0" fontId="4" fillId="0" borderId="51" xfId="0" applyFont="1" applyBorder="1" applyAlignment="1">
      <alignment horizontal="center"/>
    </xf>
    <xf numFmtId="0" fontId="1" fillId="4" borderId="51" xfId="0" applyFont="1" applyFill="1" applyBorder="1" applyAlignment="1">
      <alignment horizontal="center"/>
    </xf>
    <xf numFmtId="0" fontId="1" fillId="4" borderId="52" xfId="0" applyFont="1" applyFill="1" applyBorder="1" applyAlignment="1">
      <alignment horizontal="center"/>
    </xf>
    <xf numFmtId="0" fontId="1" fillId="4" borderId="5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4" fillId="0" borderId="11" xfId="0" applyFont="1" applyBorder="1" applyAlignment="1">
      <alignment horizontal="center"/>
    </xf>
    <xf numFmtId="0" fontId="1" fillId="4" borderId="28" xfId="0" applyFont="1" applyFill="1" applyBorder="1" applyAlignment="1">
      <alignment horizontal="center"/>
    </xf>
    <xf numFmtId="0" fontId="0" fillId="10" borderId="0" xfId="0" applyFill="1"/>
    <xf numFmtId="0" fontId="0" fillId="0" borderId="0" xfId="0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7" borderId="0" xfId="0" applyFont="1" applyFill="1" applyAlignment="1">
      <alignment horizontal="left"/>
    </xf>
    <xf numFmtId="0" fontId="1" fillId="0" borderId="0" xfId="0" quotePrefix="1" applyFont="1" applyAlignment="1">
      <alignment horizontal="left"/>
    </xf>
    <xf numFmtId="0" fontId="13" fillId="0" borderId="0" xfId="0" applyFont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14" fillId="10" borderId="0" xfId="0" applyFont="1" applyFill="1" applyAlignment="1">
      <alignment horizontal="left" vertical="center"/>
    </xf>
    <xf numFmtId="0" fontId="15" fillId="10" borderId="0" xfId="0" applyFont="1" applyFill="1" applyAlignment="1">
      <alignment horizontal="center" vertical="center" wrapText="1"/>
    </xf>
    <xf numFmtId="0" fontId="15" fillId="10" borderId="0" xfId="0" applyFont="1" applyFill="1" applyAlignment="1">
      <alignment horizontal="center" vertical="center"/>
    </xf>
    <xf numFmtId="0" fontId="1" fillId="0" borderId="0" xfId="0" quotePrefix="1" applyFont="1" applyAlignment="1">
      <alignment horizontal="left" wrapText="1"/>
    </xf>
    <xf numFmtId="0" fontId="6" fillId="0" borderId="0" xfId="0" applyFont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2" fillId="0" borderId="58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6" fillId="0" borderId="0" xfId="0" applyFont="1" applyAlignment="1">
      <alignment horizontal="left"/>
    </xf>
    <xf numFmtId="0" fontId="20" fillId="10" borderId="0" xfId="0" applyFont="1" applyFill="1" applyAlignment="1">
      <alignment wrapText="1"/>
    </xf>
    <xf numFmtId="0" fontId="20" fillId="10" borderId="0" xfId="0" applyFont="1" applyFill="1"/>
    <xf numFmtId="0" fontId="19" fillId="10" borderId="0" xfId="0" applyFont="1" applyFill="1" applyAlignment="1">
      <alignment horizontal="left" vertical="center"/>
    </xf>
    <xf numFmtId="0" fontId="18" fillId="10" borderId="0" xfId="0" applyFont="1" applyFill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56" xfId="0" applyFont="1" applyFill="1" applyBorder="1" applyAlignment="1">
      <alignment horizontal="center"/>
    </xf>
    <xf numFmtId="0" fontId="1" fillId="3" borderId="5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56" xfId="0" applyFont="1" applyFill="1" applyBorder="1" applyAlignment="1">
      <alignment horizontal="center"/>
    </xf>
    <xf numFmtId="0" fontId="1" fillId="5" borderId="57" xfId="0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6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7" fillId="5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57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56" xfId="0" applyFont="1" applyFill="1" applyBorder="1" applyAlignment="1">
      <alignment horizontal="center"/>
    </xf>
    <xf numFmtId="0" fontId="4" fillId="5" borderId="57" xfId="0" applyFont="1" applyFill="1" applyBorder="1" applyAlignment="1">
      <alignment horizontal="center"/>
    </xf>
    <xf numFmtId="0" fontId="20" fillId="10" borderId="0" xfId="0" applyFont="1" applyFill="1" applyAlignment="1">
      <alignment horizontal="center" vertical="top" wrapText="1"/>
    </xf>
    <xf numFmtId="0" fontId="22" fillId="10" borderId="0" xfId="0" applyFont="1" applyFill="1" applyAlignment="1">
      <alignment horizontal="left" vertical="center" wrapText="1"/>
    </xf>
    <xf numFmtId="0" fontId="21" fillId="10" borderId="0" xfId="0" applyFont="1" applyFill="1" applyAlignment="1">
      <alignment horizontal="center" vertical="center" wrapText="1"/>
    </xf>
    <xf numFmtId="0" fontId="19" fillId="10" borderId="0" xfId="0" applyFont="1" applyFill="1" applyAlignment="1">
      <alignment horizontal="center" vertical="center"/>
    </xf>
    <xf numFmtId="1" fontId="18" fillId="10" borderId="0" xfId="0" applyNumberFormat="1" applyFont="1" applyFill="1" applyAlignment="1">
      <alignment horizontal="center" vertical="center"/>
    </xf>
    <xf numFmtId="0" fontId="17" fillId="10" borderId="0" xfId="0" applyFont="1" applyFill="1" applyAlignment="1">
      <alignment horizontal="center" vertical="center" wrapText="1"/>
    </xf>
  </cellXfs>
  <cellStyles count="1">
    <cellStyle name="Normal" xfId="0" builtinId="0"/>
  </cellStyles>
  <dxfs count="3">
    <dxf>
      <font>
        <color theme="4" tint="-0.24994659260841701"/>
      </font>
    </dxf>
    <dxf>
      <font>
        <color theme="4" tint="-0.24994659260841701"/>
      </font>
    </dxf>
    <dxf>
      <font>
        <color theme="4" tint="-0.24994659260841701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1536700</xdr:colOff>
      <xdr:row>1</xdr:row>
      <xdr:rowOff>133350</xdr:rowOff>
    </xdr:from>
    <xdr:to>
      <xdr:col>5</xdr:col>
      <xdr:colOff>793750</xdr:colOff>
      <xdr:row>5</xdr:row>
      <xdr:rowOff>165100</xdr:rowOff>
    </xdr:to>
    <xdr:pic>
      <xdr:nvPicPr>
        <xdr:cNvPr id="1097" name="Picture 2">
          <a:extLst>
            <a:ext uri="{FF2B5EF4-FFF2-40B4-BE49-F238E27FC236}">
              <a16:creationId xmlns:a16="http://schemas.microsoft.com/office/drawing/2014/main" id="{DC74EA45-3170-2D3E-CFA8-D61F23F43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1300" y="368300"/>
          <a:ext cx="1111250" cy="97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644525</xdr:colOff>
      <xdr:row>6</xdr:row>
      <xdr:rowOff>285750</xdr:rowOff>
    </xdr:from>
    <xdr:to>
      <xdr:col>4</xdr:col>
      <xdr:colOff>1222375</xdr:colOff>
      <xdr:row>7</xdr:row>
      <xdr:rowOff>323850</xdr:rowOff>
    </xdr:to>
    <xdr:sp macro="" textlink="">
      <xdr:nvSpPr>
        <xdr:cNvPr id="2" name="Arrow: Down 1">
          <a:extLst>
            <a:ext uri="{FF2B5EF4-FFF2-40B4-BE49-F238E27FC236}">
              <a16:creationId xmlns:a16="http://schemas.microsoft.com/office/drawing/2014/main" id="{AA28998A-6491-40A1-AF26-EE253DBE9DD2}"/>
            </a:ext>
          </a:extLst>
        </xdr:cNvPr>
        <xdr:cNvSpPr/>
      </xdr:nvSpPr>
      <xdr:spPr>
        <a:xfrm>
          <a:off x="4229100" y="1676400"/>
          <a:ext cx="552450" cy="419100"/>
        </a:xfrm>
        <a:prstGeom prst="downArrow">
          <a:avLst/>
        </a:prstGeom>
        <a:solidFill>
          <a:srgbClr val="C00000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5F1E9-424F-4EE1-9B20-DCF99672ADFE}">
  <sheetPr>
    <pageSetUpPr fitToPage="1"/>
  </sheetPr>
  <dimension ref="B1:CK62"/>
  <sheetViews>
    <sheetView showGridLines="0" tabSelected="1" zoomScaleNormal="100" workbookViewId="0">
      <selection activeCell="CN8" sqref="CN8"/>
    </sheetView>
  </sheetViews>
  <sheetFormatPr defaultRowHeight="13.15" x14ac:dyDescent="0.35"/>
  <cols>
    <col min="1" max="1" width="6.46484375" customWidth="1"/>
    <col min="2" max="2" width="13" style="201" customWidth="1"/>
    <col min="3" max="3" width="10.265625" style="201" customWidth="1"/>
    <col min="4" max="4" width="24.46484375" customWidth="1"/>
    <col min="5" max="5" width="26.53125" style="187" customWidth="1"/>
    <col min="6" max="6" width="12.19921875" bestFit="1" customWidth="1"/>
    <col min="7" max="7" width="9.19921875" customWidth="1"/>
    <col min="8" max="8" width="9.19921875" hidden="1" customWidth="1"/>
    <col min="9" max="10" width="12" hidden="1" customWidth="1"/>
    <col min="11" max="11" width="11.46484375" hidden="1" customWidth="1"/>
    <col min="12" max="12" width="11.19921875" hidden="1" customWidth="1"/>
    <col min="13" max="13" width="10.796875" hidden="1" customWidth="1"/>
    <col min="14" max="15" width="9.19921875" hidden="1" customWidth="1"/>
    <col min="16" max="16" width="10.796875" hidden="1" customWidth="1"/>
    <col min="17" max="17" width="8.53125" hidden="1" customWidth="1"/>
    <col min="18" max="18" width="6.796875" hidden="1" customWidth="1"/>
    <col min="19" max="19" width="6.73046875" hidden="1" customWidth="1"/>
    <col min="20" max="20" width="9.46484375" hidden="1" customWidth="1"/>
    <col min="21" max="21" width="9.53125" hidden="1" customWidth="1"/>
    <col min="22" max="22" width="10.19921875" hidden="1" customWidth="1"/>
    <col min="23" max="23" width="8.73046875" hidden="1" customWidth="1"/>
    <col min="24" max="24" width="8.53125" hidden="1" customWidth="1"/>
    <col min="25" max="25" width="9.53125" hidden="1" customWidth="1"/>
    <col min="26" max="26" width="9.265625" hidden="1" customWidth="1"/>
    <col min="27" max="27" width="9.53125" hidden="1" customWidth="1"/>
    <col min="28" max="29" width="8.53125" hidden="1" customWidth="1"/>
    <col min="30" max="30" width="7.265625" hidden="1" customWidth="1"/>
    <col min="31" max="31" width="9.19921875" hidden="1" customWidth="1"/>
    <col min="32" max="32" width="10" hidden="1" customWidth="1"/>
    <col min="33" max="33" width="9.73046875" hidden="1" customWidth="1"/>
    <col min="34" max="34" width="10.265625" hidden="1" customWidth="1"/>
    <col min="35" max="35" width="10.73046875" hidden="1" customWidth="1"/>
    <col min="36" max="36" width="11.265625" hidden="1" customWidth="1"/>
    <col min="37" max="75" width="9.19921875" hidden="1" customWidth="1"/>
    <col min="76" max="76" width="19.796875" hidden="1" customWidth="1"/>
    <col min="77" max="89" width="9.19921875" hidden="1" customWidth="1"/>
    <col min="90" max="93" width="9.19921875" customWidth="1"/>
  </cols>
  <sheetData>
    <row r="1" spans="2:87" ht="18" thickBot="1" x14ac:dyDescent="0.55000000000000004">
      <c r="I1" s="186" t="s">
        <v>90</v>
      </c>
      <c r="J1">
        <v>5</v>
      </c>
      <c r="K1">
        <v>45</v>
      </c>
      <c r="M1">
        <v>2400</v>
      </c>
      <c r="N1">
        <v>120</v>
      </c>
      <c r="P1" s="232" t="s">
        <v>92</v>
      </c>
      <c r="Q1" s="233"/>
      <c r="R1" s="233"/>
      <c r="S1" s="233"/>
      <c r="T1" s="233"/>
      <c r="U1" s="233"/>
      <c r="V1" s="233"/>
      <c r="W1" s="233"/>
      <c r="X1" s="233"/>
      <c r="Y1" s="233"/>
      <c r="Z1" s="233"/>
      <c r="AA1" s="233"/>
      <c r="AB1" s="233"/>
      <c r="AC1" s="233"/>
      <c r="AD1" s="233"/>
      <c r="AE1" s="233"/>
      <c r="AF1" s="233"/>
      <c r="AG1" s="234"/>
      <c r="AH1" s="232" t="s">
        <v>93</v>
      </c>
      <c r="AI1" s="233"/>
      <c r="AJ1" s="233"/>
      <c r="AK1" s="233"/>
      <c r="AL1" s="233"/>
      <c r="AM1" s="233"/>
      <c r="AN1" s="233"/>
      <c r="AO1" s="233"/>
      <c r="AP1" s="233"/>
      <c r="AQ1" s="233"/>
      <c r="AR1" s="233"/>
      <c r="AS1" s="233"/>
      <c r="AT1" s="233"/>
      <c r="AU1" s="233"/>
      <c r="AV1" s="233"/>
      <c r="AW1" s="233"/>
      <c r="AX1" s="233"/>
      <c r="AY1" s="234"/>
      <c r="AZ1" s="232" t="s">
        <v>58</v>
      </c>
      <c r="BA1" s="233"/>
      <c r="BB1" s="233"/>
      <c r="BC1" s="233"/>
      <c r="BD1" s="233"/>
      <c r="BE1" s="233"/>
      <c r="BF1" s="233"/>
      <c r="BG1" s="233"/>
      <c r="BH1" s="233"/>
      <c r="BI1" s="233"/>
      <c r="BJ1" s="233"/>
      <c r="BK1" s="233"/>
      <c r="BL1" s="233"/>
      <c r="BM1" s="233"/>
      <c r="BN1" s="233"/>
      <c r="BO1" s="233"/>
      <c r="BP1" s="233"/>
      <c r="BQ1" s="234"/>
      <c r="BR1" s="232" t="s">
        <v>17</v>
      </c>
      <c r="BS1" s="233"/>
      <c r="BT1" s="233"/>
      <c r="BU1" s="233"/>
      <c r="BV1" s="233"/>
      <c r="BW1" s="233"/>
      <c r="BX1" s="233"/>
      <c r="BY1" s="233"/>
      <c r="BZ1" s="233"/>
      <c r="CA1" s="233"/>
      <c r="CB1" s="233"/>
      <c r="CC1" s="233"/>
      <c r="CD1" s="233"/>
      <c r="CE1" s="233"/>
      <c r="CF1" s="233"/>
      <c r="CG1" s="233"/>
      <c r="CH1" s="233"/>
      <c r="CI1" s="234"/>
    </row>
    <row r="2" spans="2:87" ht="14.25" thickBot="1" x14ac:dyDescent="0.45">
      <c r="I2" s="186" t="s">
        <v>91</v>
      </c>
      <c r="J2">
        <v>10</v>
      </c>
      <c r="K2">
        <v>75</v>
      </c>
      <c r="M2">
        <v>4160</v>
      </c>
      <c r="N2">
        <v>208</v>
      </c>
      <c r="P2" s="1" t="s">
        <v>0</v>
      </c>
      <c r="Q2" s="235" t="s">
        <v>1</v>
      </c>
      <c r="R2" s="236"/>
      <c r="S2" s="237"/>
      <c r="T2" s="238" t="s">
        <v>2</v>
      </c>
      <c r="U2" s="239"/>
      <c r="V2" s="239"/>
      <c r="W2" s="240"/>
      <c r="X2" s="35"/>
      <c r="Y2" s="41" t="s">
        <v>21</v>
      </c>
      <c r="Z2" s="3"/>
      <c r="AA2" s="3"/>
      <c r="AB2" s="3"/>
      <c r="AC2" s="3"/>
      <c r="AD2" s="4"/>
      <c r="AE2" s="4"/>
      <c r="AF2" s="4"/>
      <c r="AG2" s="5"/>
      <c r="AH2" s="235" t="s">
        <v>1</v>
      </c>
      <c r="AI2" s="236"/>
      <c r="AJ2" s="237"/>
      <c r="AK2" s="238" t="s">
        <v>2</v>
      </c>
      <c r="AL2" s="239"/>
      <c r="AM2" s="239"/>
      <c r="AN2" s="240"/>
      <c r="AO2" s="35"/>
      <c r="AP2" s="41" t="s">
        <v>21</v>
      </c>
      <c r="AQ2" s="3"/>
      <c r="AR2" s="3"/>
      <c r="AS2" s="3"/>
      <c r="AT2" s="3"/>
      <c r="AU2" s="4"/>
      <c r="AV2" s="4"/>
      <c r="AW2" s="4"/>
      <c r="AX2" s="5"/>
      <c r="AY2" s="235" t="s">
        <v>1</v>
      </c>
      <c r="AZ2" s="236"/>
      <c r="BA2" s="237"/>
      <c r="BB2" s="238" t="s">
        <v>18</v>
      </c>
      <c r="BC2" s="239"/>
      <c r="BD2" s="240"/>
      <c r="BE2" s="2"/>
      <c r="BF2" s="41" t="s">
        <v>21</v>
      </c>
      <c r="BG2" s="3"/>
      <c r="BH2" s="3"/>
      <c r="BI2" s="3"/>
      <c r="BJ2" s="3"/>
      <c r="BK2" s="3"/>
      <c r="BL2" s="4"/>
      <c r="BM2" s="4"/>
      <c r="BN2" s="4"/>
      <c r="BO2" s="5"/>
      <c r="BP2" s="235" t="s">
        <v>1</v>
      </c>
      <c r="BQ2" s="236"/>
      <c r="BR2" s="237"/>
      <c r="BS2" s="238" t="s">
        <v>18</v>
      </c>
      <c r="BT2" s="239"/>
      <c r="BU2" s="240"/>
      <c r="BV2" s="2"/>
      <c r="BW2" s="41" t="s">
        <v>21</v>
      </c>
      <c r="BX2" s="3"/>
      <c r="BY2" s="3"/>
      <c r="BZ2" s="3"/>
      <c r="CA2" s="3"/>
      <c r="CB2" s="3"/>
      <c r="CC2" s="4"/>
      <c r="CD2" s="4"/>
      <c r="CE2" s="4"/>
      <c r="CF2" s="5"/>
    </row>
    <row r="3" spans="2:87" ht="13.5" customHeight="1" thickBot="1" x14ac:dyDescent="0.55000000000000004">
      <c r="B3" s="200"/>
      <c r="C3" s="200"/>
      <c r="D3" s="200"/>
      <c r="E3" s="228"/>
      <c r="F3" s="200"/>
      <c r="J3">
        <v>15</v>
      </c>
      <c r="K3">
        <v>112.5</v>
      </c>
      <c r="M3">
        <v>4800</v>
      </c>
      <c r="N3">
        <v>240</v>
      </c>
      <c r="P3" s="6"/>
      <c r="Q3" s="241" t="s">
        <v>3</v>
      </c>
      <c r="R3" s="242"/>
      <c r="S3" s="242"/>
      <c r="T3" s="243"/>
      <c r="U3" s="243"/>
      <c r="V3" s="244"/>
      <c r="W3" s="245" t="s">
        <v>4</v>
      </c>
      <c r="X3" s="243"/>
      <c r="Y3" s="243"/>
      <c r="Z3" s="243"/>
      <c r="AA3" s="243"/>
      <c r="AB3" s="243"/>
      <c r="AC3" s="243"/>
      <c r="AD3" s="244"/>
      <c r="AE3" s="241" t="s">
        <v>5</v>
      </c>
      <c r="AF3" s="242"/>
      <c r="AG3" s="246"/>
      <c r="AH3" s="241" t="s">
        <v>3</v>
      </c>
      <c r="AI3" s="242"/>
      <c r="AJ3" s="242"/>
      <c r="AK3" s="243"/>
      <c r="AL3" s="243"/>
      <c r="AM3" s="244"/>
      <c r="AN3" s="245" t="s">
        <v>4</v>
      </c>
      <c r="AO3" s="243"/>
      <c r="AP3" s="243"/>
      <c r="AQ3" s="243"/>
      <c r="AR3" s="243"/>
      <c r="AS3" s="243"/>
      <c r="AT3" s="243"/>
      <c r="AU3" s="244"/>
      <c r="AV3" s="241" t="s">
        <v>5</v>
      </c>
      <c r="AW3" s="242"/>
      <c r="AX3" s="246"/>
      <c r="AY3" s="268" t="s">
        <v>3</v>
      </c>
      <c r="AZ3" s="269"/>
      <c r="BA3" s="269"/>
      <c r="BB3" s="269"/>
      <c r="BC3" s="269"/>
      <c r="BD3" s="270"/>
      <c r="BE3" s="268" t="s">
        <v>4</v>
      </c>
      <c r="BF3" s="269"/>
      <c r="BG3" s="269"/>
      <c r="BH3" s="269"/>
      <c r="BI3" s="269"/>
      <c r="BJ3" s="269"/>
      <c r="BK3" s="269"/>
      <c r="BL3" s="270"/>
      <c r="BM3" s="241" t="s">
        <v>5</v>
      </c>
      <c r="BN3" s="242"/>
      <c r="BO3" s="246"/>
      <c r="BP3" s="268" t="s">
        <v>3</v>
      </c>
      <c r="BQ3" s="269"/>
      <c r="BR3" s="269"/>
      <c r="BS3" s="269"/>
      <c r="BT3" s="269"/>
      <c r="BU3" s="270"/>
      <c r="BV3" s="268" t="s">
        <v>4</v>
      </c>
      <c r="BW3" s="269"/>
      <c r="BX3" s="269"/>
      <c r="BY3" s="269"/>
      <c r="BZ3" s="269"/>
      <c r="CA3" s="269"/>
      <c r="CB3" s="269"/>
      <c r="CC3" s="270"/>
      <c r="CD3" s="241" t="s">
        <v>5</v>
      </c>
      <c r="CE3" s="242"/>
      <c r="CF3" s="246"/>
    </row>
    <row r="4" spans="2:87" ht="28.15" thickBot="1" x14ac:dyDescent="0.55000000000000004">
      <c r="B4" s="230" t="s">
        <v>177</v>
      </c>
      <c r="C4" s="218"/>
      <c r="D4" s="200"/>
      <c r="E4" s="229"/>
      <c r="F4" s="200"/>
      <c r="J4">
        <v>25</v>
      </c>
      <c r="K4">
        <v>150</v>
      </c>
      <c r="M4">
        <v>7200</v>
      </c>
      <c r="N4">
        <v>480</v>
      </c>
      <c r="P4" s="7" t="s">
        <v>6</v>
      </c>
      <c r="Q4" s="8" t="s">
        <v>98</v>
      </c>
      <c r="R4" s="8" t="s">
        <v>99</v>
      </c>
      <c r="S4" s="8" t="s">
        <v>100</v>
      </c>
      <c r="T4" s="8" t="s">
        <v>101</v>
      </c>
      <c r="U4" s="8" t="s">
        <v>102</v>
      </c>
      <c r="V4" s="8" t="s">
        <v>103</v>
      </c>
      <c r="W4" s="8" t="s">
        <v>104</v>
      </c>
      <c r="X4" s="8" t="s">
        <v>105</v>
      </c>
      <c r="Y4" s="8" t="s">
        <v>106</v>
      </c>
      <c r="Z4" s="8" t="s">
        <v>107</v>
      </c>
      <c r="AA4" s="8" t="s">
        <v>108</v>
      </c>
      <c r="AB4" s="8" t="s">
        <v>109</v>
      </c>
      <c r="AC4" s="8" t="s">
        <v>110</v>
      </c>
      <c r="AD4" s="9" t="s">
        <v>111</v>
      </c>
      <c r="AE4" s="9" t="s">
        <v>112</v>
      </c>
      <c r="AF4" s="10" t="s">
        <v>113</v>
      </c>
      <c r="AG4" s="10" t="s">
        <v>114</v>
      </c>
      <c r="AH4" s="8" t="s">
        <v>115</v>
      </c>
      <c r="AI4" s="8" t="s">
        <v>116</v>
      </c>
      <c r="AJ4" s="8" t="s">
        <v>117</v>
      </c>
      <c r="AK4" s="8" t="s">
        <v>118</v>
      </c>
      <c r="AL4" s="8" t="s">
        <v>119</v>
      </c>
      <c r="AM4" s="8" t="s">
        <v>120</v>
      </c>
      <c r="AN4" s="8" t="s">
        <v>121</v>
      </c>
      <c r="AO4" s="8" t="s">
        <v>122</v>
      </c>
      <c r="AP4" s="8" t="s">
        <v>123</v>
      </c>
      <c r="AQ4" s="8" t="s">
        <v>124</v>
      </c>
      <c r="AR4" s="8" t="s">
        <v>125</v>
      </c>
      <c r="AS4" s="8" t="s">
        <v>126</v>
      </c>
      <c r="AT4" s="8" t="s">
        <v>127</v>
      </c>
      <c r="AU4" s="9" t="s">
        <v>128</v>
      </c>
      <c r="AV4" s="9" t="s">
        <v>129</v>
      </c>
      <c r="AW4" s="10" t="s">
        <v>130</v>
      </c>
      <c r="AX4" s="10" t="s">
        <v>131</v>
      </c>
      <c r="AY4" s="7" t="s">
        <v>132</v>
      </c>
      <c r="AZ4" s="8" t="s">
        <v>133</v>
      </c>
      <c r="BA4" s="8" t="s">
        <v>134</v>
      </c>
      <c r="BB4" s="8" t="s">
        <v>135</v>
      </c>
      <c r="BC4" s="8" t="s">
        <v>136</v>
      </c>
      <c r="BD4" s="31" t="s">
        <v>137</v>
      </c>
      <c r="BE4" s="7" t="s">
        <v>138</v>
      </c>
      <c r="BF4" s="8" t="s">
        <v>139</v>
      </c>
      <c r="BG4" s="8" t="s">
        <v>140</v>
      </c>
      <c r="BH4" s="8" t="s">
        <v>141</v>
      </c>
      <c r="BI4" s="8" t="s">
        <v>142</v>
      </c>
      <c r="BJ4" s="8" t="s">
        <v>143</v>
      </c>
      <c r="BK4" s="8" t="s">
        <v>144</v>
      </c>
      <c r="BL4" s="31" t="s">
        <v>145</v>
      </c>
      <c r="BM4" s="2" t="s">
        <v>146</v>
      </c>
      <c r="BN4" s="2" t="s">
        <v>147</v>
      </c>
      <c r="BO4" s="31" t="s">
        <v>148</v>
      </c>
      <c r="BP4" s="7" t="s">
        <v>149</v>
      </c>
      <c r="BQ4" s="8" t="s">
        <v>150</v>
      </c>
      <c r="BR4" s="8" t="s">
        <v>151</v>
      </c>
      <c r="BS4" s="8" t="s">
        <v>152</v>
      </c>
      <c r="BT4" s="8" t="s">
        <v>153</v>
      </c>
      <c r="BU4" s="31" t="s">
        <v>154</v>
      </c>
      <c r="BV4" s="7" t="s">
        <v>155</v>
      </c>
      <c r="BW4" s="8" t="s">
        <v>156</v>
      </c>
      <c r="BX4" s="8" t="s">
        <v>157</v>
      </c>
      <c r="BY4" s="8" t="s">
        <v>158</v>
      </c>
      <c r="BZ4" s="8" t="s">
        <v>159</v>
      </c>
      <c r="CA4" s="8" t="s">
        <v>160</v>
      </c>
      <c r="CB4" s="8" t="s">
        <v>161</v>
      </c>
      <c r="CC4" s="31" t="s">
        <v>162</v>
      </c>
      <c r="CD4" s="2" t="s">
        <v>163</v>
      </c>
      <c r="CE4" s="2" t="s">
        <v>164</v>
      </c>
      <c r="CF4" s="31" t="s">
        <v>165</v>
      </c>
    </row>
    <row r="5" spans="2:87" ht="17.649999999999999" x14ac:dyDescent="0.5">
      <c r="B5" s="217"/>
      <c r="C5" s="217"/>
      <c r="D5" s="200"/>
      <c r="E5" s="229"/>
      <c r="F5" s="200"/>
      <c r="J5">
        <v>37.5</v>
      </c>
      <c r="K5">
        <v>225</v>
      </c>
      <c r="M5">
        <v>7620</v>
      </c>
      <c r="N5">
        <v>575</v>
      </c>
      <c r="P5" s="11">
        <v>45</v>
      </c>
      <c r="Q5" s="12" t="s">
        <v>7</v>
      </c>
      <c r="R5" s="12" t="s">
        <v>8</v>
      </c>
      <c r="S5" s="12" t="s">
        <v>8</v>
      </c>
      <c r="T5" s="12" t="s">
        <v>9</v>
      </c>
      <c r="U5" s="12" t="s">
        <v>9</v>
      </c>
      <c r="V5" s="12" t="s">
        <v>9</v>
      </c>
      <c r="W5" s="12" t="s">
        <v>10</v>
      </c>
      <c r="X5" s="12" t="s">
        <v>10</v>
      </c>
      <c r="Y5" s="12" t="s">
        <v>10</v>
      </c>
      <c r="Z5" s="12" t="s">
        <v>10</v>
      </c>
      <c r="AA5" s="12" t="s">
        <v>10</v>
      </c>
      <c r="AB5" s="13" t="s">
        <v>11</v>
      </c>
      <c r="AC5" s="13" t="s">
        <v>11</v>
      </c>
      <c r="AD5" s="13" t="s">
        <v>11</v>
      </c>
      <c r="AE5" s="13" t="s">
        <v>11</v>
      </c>
      <c r="AF5" s="14" t="s">
        <v>11</v>
      </c>
      <c r="AG5" s="15" t="s">
        <v>11</v>
      </c>
      <c r="AH5" s="12" t="s">
        <v>7</v>
      </c>
      <c r="AI5" s="12" t="s">
        <v>8</v>
      </c>
      <c r="AJ5" s="12" t="s">
        <v>8</v>
      </c>
      <c r="AK5" s="12" t="s">
        <v>9</v>
      </c>
      <c r="AL5" s="12" t="s">
        <v>9</v>
      </c>
      <c r="AM5" s="12" t="s">
        <v>9</v>
      </c>
      <c r="AN5" s="12" t="s">
        <v>10</v>
      </c>
      <c r="AO5" s="12" t="s">
        <v>10</v>
      </c>
      <c r="AP5" s="12" t="s">
        <v>10</v>
      </c>
      <c r="AQ5" s="12" t="s">
        <v>10</v>
      </c>
      <c r="AR5" s="12" t="s">
        <v>10</v>
      </c>
      <c r="AS5" s="13" t="s">
        <v>11</v>
      </c>
      <c r="AT5" s="13" t="s">
        <v>11</v>
      </c>
      <c r="AU5" s="13" t="s">
        <v>11</v>
      </c>
      <c r="AV5" s="13" t="s">
        <v>11</v>
      </c>
      <c r="AW5" s="14" t="s">
        <v>11</v>
      </c>
      <c r="AX5" s="15" t="s">
        <v>11</v>
      </c>
      <c r="AY5" s="12" t="s">
        <v>7</v>
      </c>
      <c r="AZ5" s="12" t="s">
        <v>8</v>
      </c>
      <c r="BA5" s="12" t="s">
        <v>8</v>
      </c>
      <c r="BB5" s="12" t="s">
        <v>9</v>
      </c>
      <c r="BC5" s="12" t="s">
        <v>9</v>
      </c>
      <c r="BD5" s="12" t="s">
        <v>9</v>
      </c>
      <c r="BE5" s="12" t="s">
        <v>10</v>
      </c>
      <c r="BF5" s="12" t="s">
        <v>10</v>
      </c>
      <c r="BG5" s="12" t="s">
        <v>10</v>
      </c>
      <c r="BH5" s="12" t="s">
        <v>10</v>
      </c>
      <c r="BI5" s="12" t="s">
        <v>10</v>
      </c>
      <c r="BJ5" s="93" t="s">
        <v>11</v>
      </c>
      <c r="BK5" s="93" t="s">
        <v>11</v>
      </c>
      <c r="BL5" s="94" t="s">
        <v>11</v>
      </c>
      <c r="BM5" s="13" t="s">
        <v>11</v>
      </c>
      <c r="BN5" s="14" t="s">
        <v>11</v>
      </c>
      <c r="BO5" s="15" t="s">
        <v>11</v>
      </c>
      <c r="BP5" s="12" t="s">
        <v>7</v>
      </c>
      <c r="BQ5" s="12" t="s">
        <v>8</v>
      </c>
      <c r="BR5" s="12" t="s">
        <v>8</v>
      </c>
      <c r="BS5" s="12" t="s">
        <v>9</v>
      </c>
      <c r="BT5" s="12" t="s">
        <v>9</v>
      </c>
      <c r="BU5" s="12" t="s">
        <v>9</v>
      </c>
      <c r="BV5" s="12" t="s">
        <v>10</v>
      </c>
      <c r="BW5" s="12" t="s">
        <v>10</v>
      </c>
      <c r="BX5" s="12" t="s">
        <v>10</v>
      </c>
      <c r="BY5" s="12" t="s">
        <v>10</v>
      </c>
      <c r="BZ5" s="12" t="s">
        <v>10</v>
      </c>
      <c r="CA5" s="12" t="s">
        <v>10</v>
      </c>
      <c r="CB5" s="12" t="s">
        <v>10</v>
      </c>
      <c r="CC5" s="12" t="s">
        <v>10</v>
      </c>
      <c r="CD5" s="13" t="s">
        <v>11</v>
      </c>
      <c r="CE5" s="14" t="s">
        <v>11</v>
      </c>
      <c r="CF5" s="15" t="s">
        <v>11</v>
      </c>
    </row>
    <row r="6" spans="2:87" ht="15" customHeight="1" x14ac:dyDescent="0.4">
      <c r="B6" s="200"/>
      <c r="C6" s="200"/>
      <c r="D6" s="200"/>
      <c r="E6" s="276" t="s">
        <v>169</v>
      </c>
      <c r="F6" s="200"/>
      <c r="J6">
        <v>50</v>
      </c>
      <c r="K6">
        <v>300</v>
      </c>
      <c r="M6">
        <v>8320</v>
      </c>
      <c r="N6">
        <v>600</v>
      </c>
      <c r="P6" s="16">
        <v>75</v>
      </c>
      <c r="Q6" s="17" t="s">
        <v>12</v>
      </c>
      <c r="R6" s="17" t="s">
        <v>7</v>
      </c>
      <c r="S6" s="17" t="s">
        <v>7</v>
      </c>
      <c r="T6" s="17" t="s">
        <v>8</v>
      </c>
      <c r="U6" s="17" t="s">
        <v>8</v>
      </c>
      <c r="V6" s="17" t="s">
        <v>8</v>
      </c>
      <c r="W6" s="17" t="s">
        <v>9</v>
      </c>
      <c r="X6" s="17" t="s">
        <v>9</v>
      </c>
      <c r="Y6" s="17" t="s">
        <v>9</v>
      </c>
      <c r="Z6" s="17" t="s">
        <v>9</v>
      </c>
      <c r="AA6" s="17" t="s">
        <v>9</v>
      </c>
      <c r="AB6" s="13" t="s">
        <v>11</v>
      </c>
      <c r="AC6" s="13" t="s">
        <v>11</v>
      </c>
      <c r="AD6" s="13" t="s">
        <v>11</v>
      </c>
      <c r="AE6" s="13" t="s">
        <v>11</v>
      </c>
      <c r="AF6" s="18" t="s">
        <v>11</v>
      </c>
      <c r="AG6" s="19" t="s">
        <v>11</v>
      </c>
      <c r="AH6" s="17" t="s">
        <v>12</v>
      </c>
      <c r="AI6" s="17" t="s">
        <v>7</v>
      </c>
      <c r="AJ6" s="17" t="s">
        <v>7</v>
      </c>
      <c r="AK6" s="17" t="s">
        <v>8</v>
      </c>
      <c r="AL6" s="17" t="s">
        <v>8</v>
      </c>
      <c r="AM6" s="17" t="s">
        <v>8</v>
      </c>
      <c r="AN6" s="17" t="s">
        <v>9</v>
      </c>
      <c r="AO6" s="17" t="s">
        <v>9</v>
      </c>
      <c r="AP6" s="17" t="s">
        <v>9</v>
      </c>
      <c r="AQ6" s="17" t="s">
        <v>9</v>
      </c>
      <c r="AR6" s="17" t="s">
        <v>9</v>
      </c>
      <c r="AS6" s="13" t="s">
        <v>11</v>
      </c>
      <c r="AT6" s="13" t="s">
        <v>11</v>
      </c>
      <c r="AU6" s="13" t="s">
        <v>11</v>
      </c>
      <c r="AV6" s="13" t="s">
        <v>11</v>
      </c>
      <c r="AW6" s="18" t="s">
        <v>11</v>
      </c>
      <c r="AX6" s="19" t="s">
        <v>11</v>
      </c>
      <c r="AY6" s="17" t="s">
        <v>12</v>
      </c>
      <c r="AZ6" s="17" t="s">
        <v>7</v>
      </c>
      <c r="BA6" s="17" t="s">
        <v>7</v>
      </c>
      <c r="BB6" s="17" t="s">
        <v>8</v>
      </c>
      <c r="BC6" s="17" t="s">
        <v>8</v>
      </c>
      <c r="BD6" s="17" t="s">
        <v>8</v>
      </c>
      <c r="BE6" s="17" t="s">
        <v>9</v>
      </c>
      <c r="BF6" s="17" t="s">
        <v>9</v>
      </c>
      <c r="BG6" s="17" t="s">
        <v>9</v>
      </c>
      <c r="BH6" s="17" t="s">
        <v>9</v>
      </c>
      <c r="BI6" s="17" t="s">
        <v>9</v>
      </c>
      <c r="BJ6" s="95" t="s">
        <v>11</v>
      </c>
      <c r="BK6" s="95" t="s">
        <v>11</v>
      </c>
      <c r="BL6" s="96" t="s">
        <v>11</v>
      </c>
      <c r="BM6" s="13" t="s">
        <v>11</v>
      </c>
      <c r="BN6" s="18" t="s">
        <v>11</v>
      </c>
      <c r="BO6" s="19" t="s">
        <v>11</v>
      </c>
      <c r="BP6" s="17" t="s">
        <v>12</v>
      </c>
      <c r="BQ6" s="17" t="s">
        <v>7</v>
      </c>
      <c r="BR6" s="17" t="s">
        <v>7</v>
      </c>
      <c r="BS6" s="17" t="s">
        <v>8</v>
      </c>
      <c r="BT6" s="17" t="s">
        <v>8</v>
      </c>
      <c r="BU6" s="17" t="s">
        <v>8</v>
      </c>
      <c r="BV6" s="17" t="s">
        <v>9</v>
      </c>
      <c r="BW6" s="17" t="s">
        <v>9</v>
      </c>
      <c r="BX6" s="17" t="s">
        <v>9</v>
      </c>
      <c r="BY6" s="17" t="s">
        <v>9</v>
      </c>
      <c r="BZ6" s="17" t="s">
        <v>9</v>
      </c>
      <c r="CA6" s="17" t="s">
        <v>10</v>
      </c>
      <c r="CB6" s="17" t="s">
        <v>10</v>
      </c>
      <c r="CC6" s="17" t="s">
        <v>10</v>
      </c>
      <c r="CD6" s="13" t="s">
        <v>11</v>
      </c>
      <c r="CE6" s="18" t="s">
        <v>11</v>
      </c>
      <c r="CF6" s="19" t="s">
        <v>11</v>
      </c>
    </row>
    <row r="7" spans="2:87" ht="30" customHeight="1" x14ac:dyDescent="0.4">
      <c r="B7" s="279" t="s">
        <v>89</v>
      </c>
      <c r="C7" s="279"/>
      <c r="D7" s="224" t="s">
        <v>178</v>
      </c>
      <c r="E7" s="276"/>
      <c r="F7" s="200"/>
      <c r="J7">
        <v>75</v>
      </c>
      <c r="K7">
        <v>500</v>
      </c>
      <c r="M7">
        <v>12000</v>
      </c>
      <c r="N7">
        <v>2400</v>
      </c>
      <c r="P7" s="16">
        <v>112.5</v>
      </c>
      <c r="Q7" s="17" t="s">
        <v>13</v>
      </c>
      <c r="R7" s="17" t="s">
        <v>12</v>
      </c>
      <c r="S7" s="17" t="s">
        <v>7</v>
      </c>
      <c r="T7" s="17" t="s">
        <v>8</v>
      </c>
      <c r="U7" s="17" t="s">
        <v>8</v>
      </c>
      <c r="V7" s="17" t="s">
        <v>8</v>
      </c>
      <c r="W7" s="17" t="s">
        <v>8</v>
      </c>
      <c r="X7" s="17" t="s">
        <v>8</v>
      </c>
      <c r="Y7" s="17" t="s">
        <v>8</v>
      </c>
      <c r="Z7" s="17" t="s">
        <v>8</v>
      </c>
      <c r="AA7" s="17" t="s">
        <v>8</v>
      </c>
      <c r="AB7" s="13" t="s">
        <v>11</v>
      </c>
      <c r="AC7" s="13" t="s">
        <v>11</v>
      </c>
      <c r="AD7" s="13" t="s">
        <v>11</v>
      </c>
      <c r="AE7" s="13" t="s">
        <v>11</v>
      </c>
      <c r="AF7" s="18" t="s">
        <v>11</v>
      </c>
      <c r="AG7" s="19" t="s">
        <v>11</v>
      </c>
      <c r="AH7" s="17" t="s">
        <v>13</v>
      </c>
      <c r="AI7" s="17" t="s">
        <v>12</v>
      </c>
      <c r="AJ7" s="17" t="s">
        <v>7</v>
      </c>
      <c r="AK7" s="17" t="s">
        <v>8</v>
      </c>
      <c r="AL7" s="17" t="s">
        <v>8</v>
      </c>
      <c r="AM7" s="17" t="s">
        <v>8</v>
      </c>
      <c r="AN7" s="17" t="s">
        <v>8</v>
      </c>
      <c r="AO7" s="17" t="s">
        <v>8</v>
      </c>
      <c r="AP7" s="17" t="s">
        <v>8</v>
      </c>
      <c r="AQ7" s="17" t="s">
        <v>8</v>
      </c>
      <c r="AR7" s="17" t="s">
        <v>8</v>
      </c>
      <c r="AS7" s="13" t="s">
        <v>11</v>
      </c>
      <c r="AT7" s="13" t="s">
        <v>11</v>
      </c>
      <c r="AU7" s="13" t="s">
        <v>11</v>
      </c>
      <c r="AV7" s="13" t="s">
        <v>11</v>
      </c>
      <c r="AW7" s="18" t="s">
        <v>11</v>
      </c>
      <c r="AX7" s="19" t="s">
        <v>11</v>
      </c>
      <c r="AY7" s="17" t="s">
        <v>13</v>
      </c>
      <c r="AZ7" s="17" t="s">
        <v>12</v>
      </c>
      <c r="BA7" s="17" t="s">
        <v>7</v>
      </c>
      <c r="BB7" s="17" t="s">
        <v>8</v>
      </c>
      <c r="BC7" s="17" t="s">
        <v>8</v>
      </c>
      <c r="BD7" s="17" t="s">
        <v>8</v>
      </c>
      <c r="BE7" s="17" t="s">
        <v>8</v>
      </c>
      <c r="BF7" s="17" t="s">
        <v>8</v>
      </c>
      <c r="BG7" s="17" t="s">
        <v>8</v>
      </c>
      <c r="BH7" s="17" t="s">
        <v>8</v>
      </c>
      <c r="BI7" s="17" t="s">
        <v>8</v>
      </c>
      <c r="BJ7" s="95" t="s">
        <v>11</v>
      </c>
      <c r="BK7" s="95" t="s">
        <v>11</v>
      </c>
      <c r="BL7" s="96" t="s">
        <v>11</v>
      </c>
      <c r="BM7" s="13" t="s">
        <v>11</v>
      </c>
      <c r="BN7" s="18" t="s">
        <v>11</v>
      </c>
      <c r="BO7" s="19" t="s">
        <v>11</v>
      </c>
      <c r="BP7" s="17" t="s">
        <v>13</v>
      </c>
      <c r="BQ7" s="17" t="s">
        <v>12</v>
      </c>
      <c r="BR7" s="17" t="s">
        <v>7</v>
      </c>
      <c r="BS7" s="17" t="s">
        <v>8</v>
      </c>
      <c r="BT7" s="17" t="s">
        <v>8</v>
      </c>
      <c r="BU7" s="17" t="s">
        <v>8</v>
      </c>
      <c r="BV7" s="17" t="s">
        <v>8</v>
      </c>
      <c r="BW7" s="17" t="s">
        <v>8</v>
      </c>
      <c r="BX7" s="17" t="s">
        <v>8</v>
      </c>
      <c r="BY7" s="17" t="s">
        <v>8</v>
      </c>
      <c r="BZ7" s="17" t="s">
        <v>8</v>
      </c>
      <c r="CA7" s="17" t="s">
        <v>9</v>
      </c>
      <c r="CB7" s="17" t="s">
        <v>9</v>
      </c>
      <c r="CC7" s="17" t="s">
        <v>9</v>
      </c>
      <c r="CD7" s="13" t="s">
        <v>11</v>
      </c>
      <c r="CE7" s="18" t="s">
        <v>11</v>
      </c>
      <c r="CF7" s="19" t="s">
        <v>11</v>
      </c>
    </row>
    <row r="8" spans="2:87" ht="30" customHeight="1" x14ac:dyDescent="0.4">
      <c r="B8" s="279" t="s">
        <v>88</v>
      </c>
      <c r="C8" s="279"/>
      <c r="D8" s="216" t="s">
        <v>178</v>
      </c>
      <c r="E8" s="276"/>
      <c r="F8" s="200"/>
      <c r="J8">
        <v>100</v>
      </c>
      <c r="K8">
        <v>750</v>
      </c>
      <c r="M8">
        <v>12470</v>
      </c>
      <c r="N8">
        <v>4160</v>
      </c>
      <c r="P8" s="16">
        <v>150</v>
      </c>
      <c r="Q8" s="17" t="s">
        <v>13</v>
      </c>
      <c r="R8" s="17" t="s">
        <v>12</v>
      </c>
      <c r="S8" s="17" t="s">
        <v>12</v>
      </c>
      <c r="T8" s="17" t="s">
        <v>7</v>
      </c>
      <c r="U8" s="17" t="s">
        <v>7</v>
      </c>
      <c r="V8" s="17" t="s">
        <v>7</v>
      </c>
      <c r="W8" s="17" t="s">
        <v>8</v>
      </c>
      <c r="X8" s="17" t="s">
        <v>8</v>
      </c>
      <c r="Y8" s="17" t="s">
        <v>8</v>
      </c>
      <c r="Z8" s="17" t="s">
        <v>8</v>
      </c>
      <c r="AA8" s="17" t="s">
        <v>8</v>
      </c>
      <c r="AB8" s="13" t="s">
        <v>11</v>
      </c>
      <c r="AC8" s="13" t="s">
        <v>11</v>
      </c>
      <c r="AD8" s="13" t="s">
        <v>11</v>
      </c>
      <c r="AE8" s="13" t="s">
        <v>11</v>
      </c>
      <c r="AF8" s="18" t="s">
        <v>11</v>
      </c>
      <c r="AG8" s="19" t="s">
        <v>11</v>
      </c>
      <c r="AH8" s="17" t="s">
        <v>13</v>
      </c>
      <c r="AI8" s="17" t="s">
        <v>12</v>
      </c>
      <c r="AJ8" s="17" t="s">
        <v>12</v>
      </c>
      <c r="AK8" s="17" t="s">
        <v>7</v>
      </c>
      <c r="AL8" s="17" t="s">
        <v>7</v>
      </c>
      <c r="AM8" s="17" t="s">
        <v>7</v>
      </c>
      <c r="AN8" s="17" t="s">
        <v>8</v>
      </c>
      <c r="AO8" s="17" t="s">
        <v>8</v>
      </c>
      <c r="AP8" s="17" t="s">
        <v>8</v>
      </c>
      <c r="AQ8" s="17" t="s">
        <v>8</v>
      </c>
      <c r="AR8" s="17" t="s">
        <v>8</v>
      </c>
      <c r="AS8" s="13" t="s">
        <v>11</v>
      </c>
      <c r="AT8" s="13" t="s">
        <v>11</v>
      </c>
      <c r="AU8" s="13" t="s">
        <v>11</v>
      </c>
      <c r="AV8" s="13" t="s">
        <v>11</v>
      </c>
      <c r="AW8" s="18" t="s">
        <v>11</v>
      </c>
      <c r="AX8" s="19" t="s">
        <v>11</v>
      </c>
      <c r="AY8" s="17" t="s">
        <v>13</v>
      </c>
      <c r="AZ8" s="17" t="s">
        <v>12</v>
      </c>
      <c r="BA8" s="17" t="s">
        <v>12</v>
      </c>
      <c r="BB8" s="17" t="s">
        <v>7</v>
      </c>
      <c r="BC8" s="17" t="s">
        <v>7</v>
      </c>
      <c r="BD8" s="17" t="s">
        <v>7</v>
      </c>
      <c r="BE8" s="17" t="s">
        <v>8</v>
      </c>
      <c r="BF8" s="17" t="s">
        <v>8</v>
      </c>
      <c r="BG8" s="17" t="s">
        <v>8</v>
      </c>
      <c r="BH8" s="17" t="s">
        <v>8</v>
      </c>
      <c r="BI8" s="17" t="s">
        <v>8</v>
      </c>
      <c r="BJ8" s="95" t="s">
        <v>11</v>
      </c>
      <c r="BK8" s="95" t="s">
        <v>11</v>
      </c>
      <c r="BL8" s="96" t="s">
        <v>11</v>
      </c>
      <c r="BM8" s="13" t="s">
        <v>11</v>
      </c>
      <c r="BN8" s="18" t="s">
        <v>11</v>
      </c>
      <c r="BO8" s="19" t="s">
        <v>11</v>
      </c>
      <c r="BP8" s="17" t="s">
        <v>13</v>
      </c>
      <c r="BQ8" s="17" t="s">
        <v>12</v>
      </c>
      <c r="BR8" s="17" t="s">
        <v>12</v>
      </c>
      <c r="BS8" s="17" t="s">
        <v>7</v>
      </c>
      <c r="BT8" s="17" t="s">
        <v>7</v>
      </c>
      <c r="BU8" s="17" t="s">
        <v>7</v>
      </c>
      <c r="BV8" s="17" t="s">
        <v>8</v>
      </c>
      <c r="BW8" s="17" t="s">
        <v>8</v>
      </c>
      <c r="BX8" s="17" t="s">
        <v>8</v>
      </c>
      <c r="BY8" s="17" t="s">
        <v>8</v>
      </c>
      <c r="BZ8" s="17" t="s">
        <v>8</v>
      </c>
      <c r="CA8" s="17" t="s">
        <v>9</v>
      </c>
      <c r="CB8" s="17" t="s">
        <v>9</v>
      </c>
      <c r="CC8" s="17" t="s">
        <v>9</v>
      </c>
      <c r="CD8" s="13" t="s">
        <v>11</v>
      </c>
      <c r="CE8" s="18" t="s">
        <v>11</v>
      </c>
      <c r="CF8" s="19" t="s">
        <v>11</v>
      </c>
    </row>
    <row r="9" spans="2:87" ht="30" customHeight="1" x14ac:dyDescent="0.4">
      <c r="B9" s="279" t="s">
        <v>96</v>
      </c>
      <c r="C9" s="279"/>
      <c r="D9" s="216" t="s">
        <v>178</v>
      </c>
      <c r="E9" s="225" t="s">
        <v>178</v>
      </c>
      <c r="F9" s="200"/>
      <c r="J9">
        <v>167</v>
      </c>
      <c r="K9">
        <v>1000</v>
      </c>
      <c r="M9">
        <v>13200</v>
      </c>
      <c r="N9">
        <v>4800</v>
      </c>
      <c r="P9" s="16">
        <v>225</v>
      </c>
      <c r="Q9" s="17" t="s">
        <v>14</v>
      </c>
      <c r="R9" s="17" t="s">
        <v>13</v>
      </c>
      <c r="S9" s="17" t="s">
        <v>13</v>
      </c>
      <c r="T9" s="17" t="s">
        <v>12</v>
      </c>
      <c r="U9" s="17" t="s">
        <v>12</v>
      </c>
      <c r="V9" s="17" t="s">
        <v>12</v>
      </c>
      <c r="W9" s="17" t="s">
        <v>7</v>
      </c>
      <c r="X9" s="17" t="s">
        <v>7</v>
      </c>
      <c r="Y9" s="17" t="s">
        <v>7</v>
      </c>
      <c r="Z9" s="17" t="s">
        <v>7</v>
      </c>
      <c r="AA9" s="17" t="s">
        <v>7</v>
      </c>
      <c r="AB9" s="13" t="s">
        <v>11</v>
      </c>
      <c r="AC9" s="13" t="s">
        <v>11</v>
      </c>
      <c r="AD9" s="13" t="s">
        <v>11</v>
      </c>
      <c r="AE9" s="13" t="s">
        <v>11</v>
      </c>
      <c r="AF9" s="18" t="s">
        <v>11</v>
      </c>
      <c r="AG9" s="19" t="s">
        <v>11</v>
      </c>
      <c r="AH9" s="17" t="s">
        <v>14</v>
      </c>
      <c r="AI9" s="17" t="s">
        <v>13</v>
      </c>
      <c r="AJ9" s="17" t="s">
        <v>13</v>
      </c>
      <c r="AK9" s="17" t="s">
        <v>12</v>
      </c>
      <c r="AL9" s="17" t="s">
        <v>12</v>
      </c>
      <c r="AM9" s="17" t="s">
        <v>12</v>
      </c>
      <c r="AN9" s="17" t="s">
        <v>7</v>
      </c>
      <c r="AO9" s="17" t="s">
        <v>7</v>
      </c>
      <c r="AP9" s="17" t="s">
        <v>7</v>
      </c>
      <c r="AQ9" s="17" t="s">
        <v>7</v>
      </c>
      <c r="AR9" s="17" t="s">
        <v>7</v>
      </c>
      <c r="AS9" s="13" t="s">
        <v>11</v>
      </c>
      <c r="AT9" s="13" t="s">
        <v>11</v>
      </c>
      <c r="AU9" s="13" t="s">
        <v>11</v>
      </c>
      <c r="AV9" s="13" t="s">
        <v>11</v>
      </c>
      <c r="AW9" s="18" t="s">
        <v>11</v>
      </c>
      <c r="AX9" s="19" t="s">
        <v>11</v>
      </c>
      <c r="AY9" s="17" t="s">
        <v>14</v>
      </c>
      <c r="AZ9" s="17" t="s">
        <v>13</v>
      </c>
      <c r="BA9" s="17" t="s">
        <v>13</v>
      </c>
      <c r="BB9" s="17" t="s">
        <v>12</v>
      </c>
      <c r="BC9" s="17" t="s">
        <v>12</v>
      </c>
      <c r="BD9" s="17" t="s">
        <v>12</v>
      </c>
      <c r="BE9" s="17" t="s">
        <v>7</v>
      </c>
      <c r="BF9" s="17" t="s">
        <v>7</v>
      </c>
      <c r="BG9" s="17" t="s">
        <v>7</v>
      </c>
      <c r="BH9" s="17" t="s">
        <v>7</v>
      </c>
      <c r="BI9" s="17" t="s">
        <v>7</v>
      </c>
      <c r="BJ9" s="95" t="s">
        <v>11</v>
      </c>
      <c r="BK9" s="95" t="s">
        <v>11</v>
      </c>
      <c r="BL9" s="96" t="s">
        <v>11</v>
      </c>
      <c r="BM9" s="13" t="s">
        <v>11</v>
      </c>
      <c r="BN9" s="18" t="s">
        <v>11</v>
      </c>
      <c r="BO9" s="19" t="s">
        <v>11</v>
      </c>
      <c r="BP9" s="17" t="s">
        <v>14</v>
      </c>
      <c r="BQ9" s="17" t="s">
        <v>13</v>
      </c>
      <c r="BR9" s="17" t="s">
        <v>13</v>
      </c>
      <c r="BS9" s="17" t="s">
        <v>12</v>
      </c>
      <c r="BT9" s="17" t="s">
        <v>12</v>
      </c>
      <c r="BU9" s="17" t="s">
        <v>12</v>
      </c>
      <c r="BV9" s="17" t="s">
        <v>7</v>
      </c>
      <c r="BW9" s="17" t="s">
        <v>7</v>
      </c>
      <c r="BX9" s="17" t="s">
        <v>7</v>
      </c>
      <c r="BY9" s="17" t="s">
        <v>7</v>
      </c>
      <c r="BZ9" s="17" t="s">
        <v>7</v>
      </c>
      <c r="CA9" s="17" t="s">
        <v>8</v>
      </c>
      <c r="CB9" s="17" t="s">
        <v>8</v>
      </c>
      <c r="CC9" s="17" t="s">
        <v>8</v>
      </c>
      <c r="CD9" s="13" t="s">
        <v>11</v>
      </c>
      <c r="CE9" s="18" t="s">
        <v>11</v>
      </c>
      <c r="CF9" s="19" t="s">
        <v>11</v>
      </c>
    </row>
    <row r="10" spans="2:87" ht="30" customHeight="1" x14ac:dyDescent="0.4">
      <c r="B10" s="279" t="s">
        <v>97</v>
      </c>
      <c r="C10" s="279"/>
      <c r="D10" s="216" t="s">
        <v>178</v>
      </c>
      <c r="E10" s="223" t="s">
        <v>178</v>
      </c>
      <c r="F10" s="200"/>
      <c r="J10">
        <v>250</v>
      </c>
      <c r="K10">
        <v>1500</v>
      </c>
      <c r="M10">
        <v>13800</v>
      </c>
      <c r="N10">
        <v>6900</v>
      </c>
      <c r="P10" s="16">
        <v>300</v>
      </c>
      <c r="Q10" s="17" t="s">
        <v>14</v>
      </c>
      <c r="R10" s="17" t="s">
        <v>13</v>
      </c>
      <c r="S10" s="17" t="s">
        <v>13</v>
      </c>
      <c r="T10" s="17" t="s">
        <v>12</v>
      </c>
      <c r="U10" s="17" t="s">
        <v>12</v>
      </c>
      <c r="V10" s="17" t="s">
        <v>12</v>
      </c>
      <c r="W10" s="17" t="s">
        <v>7</v>
      </c>
      <c r="X10" s="17" t="s">
        <v>7</v>
      </c>
      <c r="Y10" s="17" t="s">
        <v>7</v>
      </c>
      <c r="Z10" s="17" t="s">
        <v>7</v>
      </c>
      <c r="AA10" s="17" t="s">
        <v>7</v>
      </c>
      <c r="AB10" s="13" t="s">
        <v>11</v>
      </c>
      <c r="AC10" s="13" t="s">
        <v>11</v>
      </c>
      <c r="AD10" s="13" t="s">
        <v>11</v>
      </c>
      <c r="AE10" s="13" t="s">
        <v>11</v>
      </c>
      <c r="AF10" s="18" t="s">
        <v>11</v>
      </c>
      <c r="AG10" s="19" t="s">
        <v>11</v>
      </c>
      <c r="AH10" s="17" t="s">
        <v>14</v>
      </c>
      <c r="AI10" s="17" t="s">
        <v>13</v>
      </c>
      <c r="AJ10" s="17" t="s">
        <v>13</v>
      </c>
      <c r="AK10" s="17" t="s">
        <v>12</v>
      </c>
      <c r="AL10" s="17" t="s">
        <v>12</v>
      </c>
      <c r="AM10" s="17" t="s">
        <v>12</v>
      </c>
      <c r="AN10" s="17" t="s">
        <v>7</v>
      </c>
      <c r="AO10" s="17" t="s">
        <v>7</v>
      </c>
      <c r="AP10" s="17" t="s">
        <v>7</v>
      </c>
      <c r="AQ10" s="17" t="s">
        <v>7</v>
      </c>
      <c r="AR10" s="17" t="s">
        <v>7</v>
      </c>
      <c r="AS10" s="13" t="s">
        <v>11</v>
      </c>
      <c r="AT10" s="13" t="s">
        <v>11</v>
      </c>
      <c r="AU10" s="13" t="s">
        <v>11</v>
      </c>
      <c r="AV10" s="13" t="s">
        <v>11</v>
      </c>
      <c r="AW10" s="18" t="s">
        <v>11</v>
      </c>
      <c r="AX10" s="19" t="s">
        <v>11</v>
      </c>
      <c r="AY10" s="17" t="s">
        <v>14</v>
      </c>
      <c r="AZ10" s="17" t="s">
        <v>13</v>
      </c>
      <c r="BA10" s="17" t="s">
        <v>13</v>
      </c>
      <c r="BB10" s="17" t="s">
        <v>12</v>
      </c>
      <c r="BC10" s="17" t="s">
        <v>12</v>
      </c>
      <c r="BD10" s="17" t="s">
        <v>12</v>
      </c>
      <c r="BE10" s="17" t="s">
        <v>7</v>
      </c>
      <c r="BF10" s="17" t="s">
        <v>7</v>
      </c>
      <c r="BG10" s="17" t="s">
        <v>7</v>
      </c>
      <c r="BH10" s="17" t="s">
        <v>7</v>
      </c>
      <c r="BI10" s="17" t="s">
        <v>7</v>
      </c>
      <c r="BJ10" s="95" t="s">
        <v>11</v>
      </c>
      <c r="BK10" s="95" t="s">
        <v>11</v>
      </c>
      <c r="BL10" s="96" t="s">
        <v>11</v>
      </c>
      <c r="BM10" s="13" t="s">
        <v>11</v>
      </c>
      <c r="BN10" s="18" t="s">
        <v>11</v>
      </c>
      <c r="BO10" s="19" t="s">
        <v>11</v>
      </c>
      <c r="BP10" s="17" t="s">
        <v>14</v>
      </c>
      <c r="BQ10" s="17" t="s">
        <v>13</v>
      </c>
      <c r="BR10" s="17" t="s">
        <v>13</v>
      </c>
      <c r="BS10" s="17" t="s">
        <v>12</v>
      </c>
      <c r="BT10" s="17" t="s">
        <v>12</v>
      </c>
      <c r="BU10" s="17" t="s">
        <v>12</v>
      </c>
      <c r="BV10" s="17" t="s">
        <v>7</v>
      </c>
      <c r="BW10" s="17" t="s">
        <v>7</v>
      </c>
      <c r="BX10" s="17" t="s">
        <v>7</v>
      </c>
      <c r="BY10" s="17" t="s">
        <v>7</v>
      </c>
      <c r="BZ10" s="17" t="s">
        <v>7</v>
      </c>
      <c r="CA10" s="17" t="s">
        <v>8</v>
      </c>
      <c r="CB10" s="17" t="s">
        <v>8</v>
      </c>
      <c r="CC10" s="17" t="s">
        <v>8</v>
      </c>
      <c r="CD10" s="13" t="s">
        <v>11</v>
      </c>
      <c r="CE10" s="18" t="s">
        <v>11</v>
      </c>
      <c r="CF10" s="19" t="s">
        <v>11</v>
      </c>
    </row>
    <row r="11" spans="2:87" ht="30" customHeight="1" x14ac:dyDescent="0.4">
      <c r="B11" s="278" t="str">
        <f>IF(E13="N/A","No bayonet fusing is standard for the selected configuration.
Please contact Quotations &amp; Technical Sales for alternative protection options.","")</f>
        <v/>
      </c>
      <c r="C11" s="278"/>
      <c r="D11" s="278"/>
      <c r="E11" s="278"/>
      <c r="F11" s="278"/>
      <c r="J11">
        <v>333</v>
      </c>
      <c r="K11">
        <v>2000</v>
      </c>
      <c r="M11">
        <v>14400</v>
      </c>
      <c r="N11">
        <v>7200</v>
      </c>
      <c r="P11" s="16">
        <v>500</v>
      </c>
      <c r="Q11" s="20" t="s">
        <v>29</v>
      </c>
      <c r="R11" s="17" t="s">
        <v>14</v>
      </c>
      <c r="S11" s="17" t="s">
        <v>14</v>
      </c>
      <c r="T11" s="17" t="s">
        <v>13</v>
      </c>
      <c r="U11" s="17" t="s">
        <v>13</v>
      </c>
      <c r="V11" s="17" t="s">
        <v>13</v>
      </c>
      <c r="W11" s="17" t="s">
        <v>12</v>
      </c>
      <c r="X11" s="17" t="s">
        <v>12</v>
      </c>
      <c r="Y11" s="17" t="s">
        <v>12</v>
      </c>
      <c r="Z11" s="17" t="s">
        <v>12</v>
      </c>
      <c r="AA11" s="17" t="s">
        <v>12</v>
      </c>
      <c r="AB11" s="13" t="s">
        <v>11</v>
      </c>
      <c r="AC11" s="13" t="s">
        <v>11</v>
      </c>
      <c r="AD11" s="13" t="s">
        <v>11</v>
      </c>
      <c r="AE11" s="13" t="s">
        <v>11</v>
      </c>
      <c r="AF11" s="18" t="s">
        <v>11</v>
      </c>
      <c r="AG11" s="19" t="s">
        <v>11</v>
      </c>
      <c r="AH11" s="20" t="s">
        <v>29</v>
      </c>
      <c r="AI11" s="17" t="s">
        <v>14</v>
      </c>
      <c r="AJ11" s="17" t="s">
        <v>14</v>
      </c>
      <c r="AK11" s="17" t="s">
        <v>13</v>
      </c>
      <c r="AL11" s="17" t="s">
        <v>13</v>
      </c>
      <c r="AM11" s="17" t="s">
        <v>13</v>
      </c>
      <c r="AN11" s="17" t="s">
        <v>12</v>
      </c>
      <c r="AO11" s="17" t="s">
        <v>12</v>
      </c>
      <c r="AP11" s="17" t="s">
        <v>12</v>
      </c>
      <c r="AQ11" s="17" t="s">
        <v>12</v>
      </c>
      <c r="AR11" s="17" t="s">
        <v>12</v>
      </c>
      <c r="AS11" s="13" t="s">
        <v>11</v>
      </c>
      <c r="AT11" s="13" t="s">
        <v>11</v>
      </c>
      <c r="AU11" s="13" t="s">
        <v>11</v>
      </c>
      <c r="AV11" s="13" t="s">
        <v>11</v>
      </c>
      <c r="AW11" s="18" t="s">
        <v>11</v>
      </c>
      <c r="AX11" s="19" t="s">
        <v>11</v>
      </c>
      <c r="AY11" s="20" t="s">
        <v>29</v>
      </c>
      <c r="AZ11" s="17" t="s">
        <v>14</v>
      </c>
      <c r="BA11" s="17" t="s">
        <v>14</v>
      </c>
      <c r="BB11" s="17" t="s">
        <v>13</v>
      </c>
      <c r="BC11" s="17" t="s">
        <v>13</v>
      </c>
      <c r="BD11" s="17" t="s">
        <v>13</v>
      </c>
      <c r="BE11" s="17" t="s">
        <v>12</v>
      </c>
      <c r="BF11" s="17" t="s">
        <v>12</v>
      </c>
      <c r="BG11" s="17" t="s">
        <v>12</v>
      </c>
      <c r="BH11" s="17" t="s">
        <v>12</v>
      </c>
      <c r="BI11" s="17" t="s">
        <v>12</v>
      </c>
      <c r="BJ11" s="95" t="s">
        <v>11</v>
      </c>
      <c r="BK11" s="95" t="s">
        <v>11</v>
      </c>
      <c r="BL11" s="96" t="s">
        <v>11</v>
      </c>
      <c r="BM11" s="13" t="s">
        <v>11</v>
      </c>
      <c r="BN11" s="18" t="s">
        <v>11</v>
      </c>
      <c r="BO11" s="19" t="s">
        <v>11</v>
      </c>
      <c r="BP11" s="20" t="s">
        <v>29</v>
      </c>
      <c r="BQ11" s="17" t="s">
        <v>14</v>
      </c>
      <c r="BR11" s="17" t="s">
        <v>14</v>
      </c>
      <c r="BS11" s="17" t="s">
        <v>13</v>
      </c>
      <c r="BT11" s="17" t="s">
        <v>13</v>
      </c>
      <c r="BU11" s="17" t="s">
        <v>13</v>
      </c>
      <c r="BV11" s="17" t="s">
        <v>12</v>
      </c>
      <c r="BW11" s="17" t="s">
        <v>12</v>
      </c>
      <c r="BX11" s="17" t="s">
        <v>12</v>
      </c>
      <c r="BY11" s="17" t="s">
        <v>12</v>
      </c>
      <c r="BZ11" s="17" t="s">
        <v>12</v>
      </c>
      <c r="CA11" s="17" t="s">
        <v>7</v>
      </c>
      <c r="CB11" s="17" t="s">
        <v>7</v>
      </c>
      <c r="CC11" s="17" t="s">
        <v>7</v>
      </c>
      <c r="CD11" s="13" t="s">
        <v>11</v>
      </c>
      <c r="CE11" s="18" t="s">
        <v>11</v>
      </c>
      <c r="CF11" s="19" t="s">
        <v>11</v>
      </c>
    </row>
    <row r="12" spans="2:87" ht="15" customHeight="1" x14ac:dyDescent="0.4">
      <c r="B12" s="217"/>
      <c r="C12" s="219" t="str">
        <f>IF(E13="N/A","","QTY")</f>
        <v>QTY</v>
      </c>
      <c r="D12" s="220" t="str">
        <f>IF(E13="N/A","","TYPE")</f>
        <v>TYPE</v>
      </c>
      <c r="E12" s="220" t="str">
        <f>IF(E13="N/A","","SIZE")</f>
        <v>SIZE</v>
      </c>
      <c r="F12" s="220" t="str">
        <f>IF(E13="N/A","","AMPS")</f>
        <v>AMPS</v>
      </c>
      <c r="J12">
        <v>500</v>
      </c>
      <c r="K12">
        <v>2500</v>
      </c>
      <c r="M12">
        <v>20800</v>
      </c>
      <c r="N12">
        <v>8320</v>
      </c>
      <c r="P12" s="16">
        <v>750</v>
      </c>
      <c r="Q12" s="21" t="s">
        <v>11</v>
      </c>
      <c r="R12" s="17" t="s">
        <v>14</v>
      </c>
      <c r="S12" s="17" t="s">
        <v>14</v>
      </c>
      <c r="T12" s="17" t="s">
        <v>14</v>
      </c>
      <c r="U12" s="17" t="s">
        <v>14</v>
      </c>
      <c r="V12" s="17" t="s">
        <v>14</v>
      </c>
      <c r="W12" s="17" t="s">
        <v>13</v>
      </c>
      <c r="X12" s="17" t="s">
        <v>13</v>
      </c>
      <c r="Y12" s="17" t="s">
        <v>13</v>
      </c>
      <c r="Z12" s="17" t="s">
        <v>13</v>
      </c>
      <c r="AA12" s="17" t="s">
        <v>13</v>
      </c>
      <c r="AB12" s="13" t="s">
        <v>11</v>
      </c>
      <c r="AC12" s="13" t="s">
        <v>11</v>
      </c>
      <c r="AD12" s="13" t="s">
        <v>11</v>
      </c>
      <c r="AE12" s="13" t="s">
        <v>11</v>
      </c>
      <c r="AF12" s="18" t="s">
        <v>11</v>
      </c>
      <c r="AG12" s="19" t="s">
        <v>11</v>
      </c>
      <c r="AH12" s="21" t="s">
        <v>11</v>
      </c>
      <c r="AI12" s="17" t="s">
        <v>14</v>
      </c>
      <c r="AJ12" s="17" t="s">
        <v>14</v>
      </c>
      <c r="AK12" s="17" t="s">
        <v>14</v>
      </c>
      <c r="AL12" s="17" t="s">
        <v>14</v>
      </c>
      <c r="AM12" s="17" t="s">
        <v>14</v>
      </c>
      <c r="AN12" s="17" t="s">
        <v>13</v>
      </c>
      <c r="AO12" s="17" t="s">
        <v>13</v>
      </c>
      <c r="AP12" s="17" t="s">
        <v>13</v>
      </c>
      <c r="AQ12" s="17" t="s">
        <v>13</v>
      </c>
      <c r="AR12" s="17" t="s">
        <v>13</v>
      </c>
      <c r="AS12" s="13" t="s">
        <v>11</v>
      </c>
      <c r="AT12" s="13" t="s">
        <v>11</v>
      </c>
      <c r="AU12" s="13" t="s">
        <v>11</v>
      </c>
      <c r="AV12" s="13" t="s">
        <v>11</v>
      </c>
      <c r="AW12" s="18" t="s">
        <v>11</v>
      </c>
      <c r="AX12" s="19" t="s">
        <v>11</v>
      </c>
      <c r="AY12" s="21" t="s">
        <v>11</v>
      </c>
      <c r="AZ12" s="17" t="s">
        <v>14</v>
      </c>
      <c r="BA12" s="17" t="s">
        <v>14</v>
      </c>
      <c r="BB12" s="17" t="s">
        <v>14</v>
      </c>
      <c r="BC12" s="17" t="s">
        <v>14</v>
      </c>
      <c r="BD12" s="17" t="s">
        <v>14</v>
      </c>
      <c r="BE12" s="17" t="s">
        <v>13</v>
      </c>
      <c r="BF12" s="17" t="s">
        <v>13</v>
      </c>
      <c r="BG12" s="17" t="s">
        <v>13</v>
      </c>
      <c r="BH12" s="17" t="s">
        <v>13</v>
      </c>
      <c r="BI12" s="17" t="s">
        <v>13</v>
      </c>
      <c r="BJ12" s="95" t="s">
        <v>11</v>
      </c>
      <c r="BK12" s="95" t="s">
        <v>11</v>
      </c>
      <c r="BL12" s="96" t="s">
        <v>11</v>
      </c>
      <c r="BM12" s="13" t="s">
        <v>11</v>
      </c>
      <c r="BN12" s="18" t="s">
        <v>11</v>
      </c>
      <c r="BO12" s="19" t="s">
        <v>11</v>
      </c>
      <c r="BP12" s="21" t="s">
        <v>11</v>
      </c>
      <c r="BQ12" s="17" t="s">
        <v>14</v>
      </c>
      <c r="BR12" s="17" t="s">
        <v>14</v>
      </c>
      <c r="BS12" s="17" t="s">
        <v>14</v>
      </c>
      <c r="BT12" s="17" t="s">
        <v>14</v>
      </c>
      <c r="BU12" s="17" t="s">
        <v>14</v>
      </c>
      <c r="BV12" s="17" t="s">
        <v>13</v>
      </c>
      <c r="BW12" s="17" t="s">
        <v>13</v>
      </c>
      <c r="BX12" s="17" t="s">
        <v>13</v>
      </c>
      <c r="BY12" s="17" t="s">
        <v>13</v>
      </c>
      <c r="BZ12" s="17" t="s">
        <v>13</v>
      </c>
      <c r="CA12" s="17" t="s">
        <v>12</v>
      </c>
      <c r="CB12" s="17" t="s">
        <v>12</v>
      </c>
      <c r="CC12" s="17" t="s">
        <v>12</v>
      </c>
      <c r="CD12" s="13" t="s">
        <v>11</v>
      </c>
      <c r="CE12" s="18" t="s">
        <v>11</v>
      </c>
      <c r="CF12" s="19" t="s">
        <v>11</v>
      </c>
    </row>
    <row r="13" spans="2:87" ht="19.5" customHeight="1" x14ac:dyDescent="0.4">
      <c r="B13" s="277" t="str">
        <f>IF(E13="N/A","","YOUR
FUSING")</f>
        <v>YOUR
FUSING</v>
      </c>
      <c r="C13" s="280" t="str">
        <f>IFERROR(IF(D13="","",VLOOKUP(I24,I25:J28,2,FALSE)),"")</f>
        <v/>
      </c>
      <c r="D13" s="281" t="str">
        <f>IFERROR(VLOOKUP(E13,BS24:BX33,6,FALSE),"")</f>
        <v/>
      </c>
      <c r="E13" s="231" t="b">
        <f>IFERROR(IF(D7="Three",L23,IF(D7="Single",M23)),"")</f>
        <v>0</v>
      </c>
      <c r="F13" s="231" t="str">
        <f>IFERROR(VLOOKUP(E13,BS24:BX33,2,FALSE),"")</f>
        <v/>
      </c>
      <c r="K13">
        <v>3000</v>
      </c>
      <c r="M13">
        <v>22900</v>
      </c>
      <c r="N13">
        <v>12470</v>
      </c>
      <c r="P13" s="16">
        <v>1000</v>
      </c>
      <c r="Q13" s="21" t="s">
        <v>11</v>
      </c>
      <c r="R13" s="21" t="s">
        <v>11</v>
      </c>
      <c r="S13" s="20" t="s">
        <v>29</v>
      </c>
      <c r="T13" s="17" t="s">
        <v>14</v>
      </c>
      <c r="U13" s="17" t="s">
        <v>14</v>
      </c>
      <c r="V13" s="17" t="s">
        <v>14</v>
      </c>
      <c r="W13" s="17" t="s">
        <v>13</v>
      </c>
      <c r="X13" s="17" t="s">
        <v>13</v>
      </c>
      <c r="Y13" s="17" t="s">
        <v>13</v>
      </c>
      <c r="Z13" s="17" t="s">
        <v>13</v>
      </c>
      <c r="AA13" s="17" t="s">
        <v>13</v>
      </c>
      <c r="AB13" s="13" t="s">
        <v>11</v>
      </c>
      <c r="AC13" s="13" t="s">
        <v>11</v>
      </c>
      <c r="AD13" s="13" t="s">
        <v>11</v>
      </c>
      <c r="AE13" s="13" t="s">
        <v>11</v>
      </c>
      <c r="AF13" s="18" t="s">
        <v>11</v>
      </c>
      <c r="AG13" s="19" t="s">
        <v>11</v>
      </c>
      <c r="AH13" s="21" t="s">
        <v>11</v>
      </c>
      <c r="AI13" s="21" t="s">
        <v>11</v>
      </c>
      <c r="AJ13" s="20" t="s">
        <v>29</v>
      </c>
      <c r="AK13" s="17" t="s">
        <v>14</v>
      </c>
      <c r="AL13" s="17" t="s">
        <v>14</v>
      </c>
      <c r="AM13" s="17" t="s">
        <v>14</v>
      </c>
      <c r="AN13" s="17" t="s">
        <v>13</v>
      </c>
      <c r="AO13" s="17" t="s">
        <v>13</v>
      </c>
      <c r="AP13" s="17" t="s">
        <v>13</v>
      </c>
      <c r="AQ13" s="17" t="s">
        <v>13</v>
      </c>
      <c r="AR13" s="17" t="s">
        <v>13</v>
      </c>
      <c r="AS13" s="13" t="s">
        <v>11</v>
      </c>
      <c r="AT13" s="13" t="s">
        <v>11</v>
      </c>
      <c r="AU13" s="13" t="s">
        <v>11</v>
      </c>
      <c r="AV13" s="13" t="s">
        <v>11</v>
      </c>
      <c r="AW13" s="18" t="s">
        <v>11</v>
      </c>
      <c r="AX13" s="19" t="s">
        <v>11</v>
      </c>
      <c r="AY13" s="21" t="s">
        <v>11</v>
      </c>
      <c r="AZ13" s="21" t="s">
        <v>11</v>
      </c>
      <c r="BA13" s="20" t="s">
        <v>29</v>
      </c>
      <c r="BB13" s="17" t="s">
        <v>14</v>
      </c>
      <c r="BC13" s="17" t="s">
        <v>14</v>
      </c>
      <c r="BD13" s="17" t="s">
        <v>14</v>
      </c>
      <c r="BE13" s="17" t="s">
        <v>13</v>
      </c>
      <c r="BF13" s="17" t="s">
        <v>13</v>
      </c>
      <c r="BG13" s="17" t="s">
        <v>13</v>
      </c>
      <c r="BH13" s="17" t="s">
        <v>13</v>
      </c>
      <c r="BI13" s="17" t="s">
        <v>13</v>
      </c>
      <c r="BJ13" s="95" t="s">
        <v>11</v>
      </c>
      <c r="BK13" s="95" t="s">
        <v>11</v>
      </c>
      <c r="BL13" s="96" t="s">
        <v>11</v>
      </c>
      <c r="BM13" s="13" t="s">
        <v>11</v>
      </c>
      <c r="BN13" s="18" t="s">
        <v>11</v>
      </c>
      <c r="BO13" s="19" t="s">
        <v>11</v>
      </c>
      <c r="BP13" s="21" t="s">
        <v>11</v>
      </c>
      <c r="BQ13" s="21" t="s">
        <v>11</v>
      </c>
      <c r="BR13" s="20" t="s">
        <v>29</v>
      </c>
      <c r="BS13" s="17" t="s">
        <v>14</v>
      </c>
      <c r="BT13" s="17" t="s">
        <v>14</v>
      </c>
      <c r="BU13" s="17" t="s">
        <v>14</v>
      </c>
      <c r="BV13" s="17" t="s">
        <v>13</v>
      </c>
      <c r="BW13" s="17" t="s">
        <v>13</v>
      </c>
      <c r="BX13" s="17" t="s">
        <v>13</v>
      </c>
      <c r="BY13" s="17" t="s">
        <v>13</v>
      </c>
      <c r="BZ13" s="17" t="s">
        <v>13</v>
      </c>
      <c r="CA13" s="17" t="s">
        <v>12</v>
      </c>
      <c r="CB13" s="17" t="s">
        <v>12</v>
      </c>
      <c r="CC13" s="17" t="s">
        <v>12</v>
      </c>
      <c r="CD13" s="13" t="s">
        <v>11</v>
      </c>
      <c r="CE13" s="18" t="s">
        <v>11</v>
      </c>
      <c r="CF13" s="19" t="s">
        <v>11</v>
      </c>
    </row>
    <row r="14" spans="2:87" ht="20.25" customHeight="1" x14ac:dyDescent="0.4">
      <c r="B14" s="277"/>
      <c r="C14" s="280"/>
      <c r="D14" s="281"/>
      <c r="E14" s="231"/>
      <c r="F14" s="231"/>
      <c r="K14">
        <v>3750</v>
      </c>
      <c r="M14">
        <v>23000</v>
      </c>
      <c r="P14" s="16">
        <v>1500</v>
      </c>
      <c r="Q14" s="21" t="s">
        <v>11</v>
      </c>
      <c r="R14" s="21" t="s">
        <v>11</v>
      </c>
      <c r="S14" s="21" t="s">
        <v>11</v>
      </c>
      <c r="T14" s="20" t="s">
        <v>29</v>
      </c>
      <c r="U14" s="20" t="s">
        <v>29</v>
      </c>
      <c r="V14" s="20" t="s">
        <v>29</v>
      </c>
      <c r="W14" s="22" t="s">
        <v>20</v>
      </c>
      <c r="X14" s="22" t="s">
        <v>20</v>
      </c>
      <c r="Y14" s="22" t="s">
        <v>20</v>
      </c>
      <c r="Z14" s="22" t="s">
        <v>19</v>
      </c>
      <c r="AA14" s="22" t="s">
        <v>19</v>
      </c>
      <c r="AB14" s="13" t="s">
        <v>11</v>
      </c>
      <c r="AC14" s="13" t="s">
        <v>11</v>
      </c>
      <c r="AD14" s="13" t="s">
        <v>11</v>
      </c>
      <c r="AE14" s="13" t="s">
        <v>11</v>
      </c>
      <c r="AF14" s="18" t="s">
        <v>11</v>
      </c>
      <c r="AG14" s="19" t="s">
        <v>11</v>
      </c>
      <c r="AH14" s="21" t="s">
        <v>11</v>
      </c>
      <c r="AI14" s="21" t="s">
        <v>11</v>
      </c>
      <c r="AJ14" s="21" t="s">
        <v>11</v>
      </c>
      <c r="AK14" s="20" t="s">
        <v>29</v>
      </c>
      <c r="AL14" s="20" t="s">
        <v>29</v>
      </c>
      <c r="AM14" s="20" t="s">
        <v>29</v>
      </c>
      <c r="AN14" s="22" t="s">
        <v>20</v>
      </c>
      <c r="AO14" s="22" t="s">
        <v>20</v>
      </c>
      <c r="AP14" s="22" t="s">
        <v>20</v>
      </c>
      <c r="AQ14" s="22" t="s">
        <v>19</v>
      </c>
      <c r="AR14" s="22" t="s">
        <v>19</v>
      </c>
      <c r="AS14" s="13" t="s">
        <v>11</v>
      </c>
      <c r="AT14" s="13" t="s">
        <v>11</v>
      </c>
      <c r="AU14" s="13" t="s">
        <v>11</v>
      </c>
      <c r="AV14" s="13" t="s">
        <v>11</v>
      </c>
      <c r="AW14" s="18" t="s">
        <v>11</v>
      </c>
      <c r="AX14" s="19" t="s">
        <v>11</v>
      </c>
      <c r="AY14" s="21" t="s">
        <v>11</v>
      </c>
      <c r="AZ14" s="21" t="s">
        <v>11</v>
      </c>
      <c r="BA14" s="21" t="s">
        <v>11</v>
      </c>
      <c r="BB14" s="20" t="s">
        <v>29</v>
      </c>
      <c r="BC14" s="20" t="s">
        <v>29</v>
      </c>
      <c r="BD14" s="20" t="s">
        <v>29</v>
      </c>
      <c r="BE14" s="17" t="s">
        <v>14</v>
      </c>
      <c r="BF14" s="17" t="s">
        <v>14</v>
      </c>
      <c r="BG14" s="17" t="s">
        <v>14</v>
      </c>
      <c r="BH14" s="17" t="s">
        <v>14</v>
      </c>
      <c r="BI14" s="17" t="s">
        <v>14</v>
      </c>
      <c r="BJ14" s="95" t="s">
        <v>11</v>
      </c>
      <c r="BK14" s="95" t="s">
        <v>11</v>
      </c>
      <c r="BL14" s="96" t="s">
        <v>11</v>
      </c>
      <c r="BM14" s="13" t="s">
        <v>11</v>
      </c>
      <c r="BN14" s="18" t="s">
        <v>11</v>
      </c>
      <c r="BO14" s="19" t="s">
        <v>11</v>
      </c>
      <c r="BP14" s="21" t="s">
        <v>11</v>
      </c>
      <c r="BQ14" s="21" t="s">
        <v>11</v>
      </c>
      <c r="BR14" s="21" t="s">
        <v>11</v>
      </c>
      <c r="BS14" s="20" t="s">
        <v>29</v>
      </c>
      <c r="BT14" s="20" t="s">
        <v>29</v>
      </c>
      <c r="BU14" s="20" t="s">
        <v>29</v>
      </c>
      <c r="BV14" s="17" t="s">
        <v>14</v>
      </c>
      <c r="BW14" s="17" t="s">
        <v>14</v>
      </c>
      <c r="BX14" s="17" t="s">
        <v>14</v>
      </c>
      <c r="BY14" s="17" t="s">
        <v>14</v>
      </c>
      <c r="BZ14" s="17" t="s">
        <v>14</v>
      </c>
      <c r="CA14" s="17" t="s">
        <v>13</v>
      </c>
      <c r="CB14" s="17" t="s">
        <v>13</v>
      </c>
      <c r="CC14" s="17" t="s">
        <v>13</v>
      </c>
      <c r="CD14" s="13" t="s">
        <v>11</v>
      </c>
      <c r="CE14" s="18" t="s">
        <v>11</v>
      </c>
      <c r="CF14" s="19" t="s">
        <v>11</v>
      </c>
    </row>
    <row r="15" spans="2:87" ht="15" customHeight="1" x14ac:dyDescent="0.4">
      <c r="M15">
        <v>24940</v>
      </c>
      <c r="P15" s="16">
        <v>2000</v>
      </c>
      <c r="Q15" s="21" t="s">
        <v>11</v>
      </c>
      <c r="R15" s="21" t="s">
        <v>11</v>
      </c>
      <c r="S15" s="21" t="s">
        <v>11</v>
      </c>
      <c r="T15" s="21" t="s">
        <v>11</v>
      </c>
      <c r="U15" s="21" t="s">
        <v>11</v>
      </c>
      <c r="V15" s="21" t="s">
        <v>11</v>
      </c>
      <c r="W15" s="20" t="s">
        <v>29</v>
      </c>
      <c r="X15" s="20" t="s">
        <v>29</v>
      </c>
      <c r="Y15" s="22" t="s">
        <v>20</v>
      </c>
      <c r="Z15" s="22" t="s">
        <v>20</v>
      </c>
      <c r="AA15" s="22" t="s">
        <v>20</v>
      </c>
      <c r="AB15" s="13" t="s">
        <v>11</v>
      </c>
      <c r="AC15" s="13" t="s">
        <v>11</v>
      </c>
      <c r="AD15" s="13" t="s">
        <v>11</v>
      </c>
      <c r="AE15" s="13" t="s">
        <v>11</v>
      </c>
      <c r="AF15" s="18" t="s">
        <v>11</v>
      </c>
      <c r="AG15" s="19" t="s">
        <v>11</v>
      </c>
      <c r="AH15" s="21" t="s">
        <v>11</v>
      </c>
      <c r="AI15" s="21" t="s">
        <v>11</v>
      </c>
      <c r="AJ15" s="21" t="s">
        <v>11</v>
      </c>
      <c r="AK15" s="21" t="s">
        <v>11</v>
      </c>
      <c r="AL15" s="21" t="s">
        <v>11</v>
      </c>
      <c r="AM15" s="21" t="s">
        <v>11</v>
      </c>
      <c r="AN15" s="20" t="s">
        <v>29</v>
      </c>
      <c r="AO15" s="20" t="s">
        <v>29</v>
      </c>
      <c r="AP15" s="22" t="s">
        <v>20</v>
      </c>
      <c r="AQ15" s="22" t="s">
        <v>20</v>
      </c>
      <c r="AR15" s="22" t="s">
        <v>20</v>
      </c>
      <c r="AS15" s="13" t="s">
        <v>11</v>
      </c>
      <c r="AT15" s="13" t="s">
        <v>11</v>
      </c>
      <c r="AU15" s="13" t="s">
        <v>11</v>
      </c>
      <c r="AV15" s="13" t="s">
        <v>11</v>
      </c>
      <c r="AW15" s="18" t="s">
        <v>11</v>
      </c>
      <c r="AX15" s="19" t="s">
        <v>11</v>
      </c>
      <c r="AY15" s="21" t="s">
        <v>11</v>
      </c>
      <c r="AZ15" s="21" t="s">
        <v>11</v>
      </c>
      <c r="BA15" s="21" t="s">
        <v>11</v>
      </c>
      <c r="BB15" s="21" t="s">
        <v>11</v>
      </c>
      <c r="BC15" s="21" t="s">
        <v>11</v>
      </c>
      <c r="BD15" s="21" t="s">
        <v>11</v>
      </c>
      <c r="BE15" s="20" t="s">
        <v>29</v>
      </c>
      <c r="BF15" s="20" t="s">
        <v>29</v>
      </c>
      <c r="BG15" s="22" t="s">
        <v>20</v>
      </c>
      <c r="BH15" s="22" t="s">
        <v>20</v>
      </c>
      <c r="BI15" s="22" t="s">
        <v>20</v>
      </c>
      <c r="BJ15" s="95" t="s">
        <v>11</v>
      </c>
      <c r="BK15" s="95" t="s">
        <v>11</v>
      </c>
      <c r="BL15" s="96" t="s">
        <v>11</v>
      </c>
      <c r="BM15" s="13" t="s">
        <v>11</v>
      </c>
      <c r="BN15" s="18" t="s">
        <v>11</v>
      </c>
      <c r="BO15" s="19" t="s">
        <v>11</v>
      </c>
      <c r="BP15" s="21" t="s">
        <v>11</v>
      </c>
      <c r="BQ15" s="21" t="s">
        <v>11</v>
      </c>
      <c r="BR15" s="21" t="s">
        <v>11</v>
      </c>
      <c r="BS15" s="21" t="s">
        <v>11</v>
      </c>
      <c r="BT15" s="21" t="s">
        <v>11</v>
      </c>
      <c r="BU15" s="21" t="s">
        <v>11</v>
      </c>
      <c r="BV15" s="20" t="s">
        <v>29</v>
      </c>
      <c r="BW15" s="20" t="s">
        <v>29</v>
      </c>
      <c r="BX15" s="22" t="s">
        <v>20</v>
      </c>
      <c r="BY15" s="22" t="s">
        <v>20</v>
      </c>
      <c r="BZ15" s="22" t="s">
        <v>20</v>
      </c>
      <c r="CA15" s="22" t="s">
        <v>19</v>
      </c>
      <c r="CB15" s="22" t="s">
        <v>19</v>
      </c>
      <c r="CC15" s="22" t="s">
        <v>19</v>
      </c>
      <c r="CD15" s="13" t="s">
        <v>11</v>
      </c>
      <c r="CE15" s="18" t="s">
        <v>11</v>
      </c>
      <c r="CF15" s="19" t="s">
        <v>11</v>
      </c>
    </row>
    <row r="16" spans="2:87" ht="15" customHeight="1" x14ac:dyDescent="0.4">
      <c r="M16">
        <v>27600</v>
      </c>
      <c r="P16" s="16">
        <v>2500</v>
      </c>
      <c r="Q16" s="21" t="s">
        <v>11</v>
      </c>
      <c r="R16" s="21" t="s">
        <v>11</v>
      </c>
      <c r="S16" s="21" t="s">
        <v>11</v>
      </c>
      <c r="T16" s="21" t="s">
        <v>11</v>
      </c>
      <c r="U16" s="21" t="s">
        <v>11</v>
      </c>
      <c r="V16" s="21" t="s">
        <v>11</v>
      </c>
      <c r="W16" s="20" t="s">
        <v>29</v>
      </c>
      <c r="X16" s="20" t="s">
        <v>29</v>
      </c>
      <c r="Y16" s="20" t="s">
        <v>29</v>
      </c>
      <c r="Z16" s="20" t="s">
        <v>29</v>
      </c>
      <c r="AA16" s="20" t="s">
        <v>29</v>
      </c>
      <c r="AB16" s="13" t="s">
        <v>11</v>
      </c>
      <c r="AC16" s="13" t="s">
        <v>11</v>
      </c>
      <c r="AD16" s="13" t="s">
        <v>11</v>
      </c>
      <c r="AE16" s="13" t="s">
        <v>11</v>
      </c>
      <c r="AF16" s="18" t="s">
        <v>11</v>
      </c>
      <c r="AG16" s="19" t="s">
        <v>11</v>
      </c>
      <c r="AH16" s="21" t="s">
        <v>11</v>
      </c>
      <c r="AI16" s="21" t="s">
        <v>11</v>
      </c>
      <c r="AJ16" s="21" t="s">
        <v>11</v>
      </c>
      <c r="AK16" s="21" t="s">
        <v>11</v>
      </c>
      <c r="AL16" s="21" t="s">
        <v>11</v>
      </c>
      <c r="AM16" s="21" t="s">
        <v>11</v>
      </c>
      <c r="AN16" s="20" t="s">
        <v>29</v>
      </c>
      <c r="AO16" s="20" t="s">
        <v>29</v>
      </c>
      <c r="AP16" s="20" t="s">
        <v>29</v>
      </c>
      <c r="AQ16" s="20" t="s">
        <v>29</v>
      </c>
      <c r="AR16" s="20" t="s">
        <v>29</v>
      </c>
      <c r="AS16" s="13" t="s">
        <v>11</v>
      </c>
      <c r="AT16" s="13" t="s">
        <v>11</v>
      </c>
      <c r="AU16" s="13" t="s">
        <v>11</v>
      </c>
      <c r="AV16" s="13" t="s">
        <v>11</v>
      </c>
      <c r="AW16" s="18" t="s">
        <v>11</v>
      </c>
      <c r="AX16" s="19" t="s">
        <v>11</v>
      </c>
      <c r="AY16" s="21" t="s">
        <v>11</v>
      </c>
      <c r="AZ16" s="21" t="s">
        <v>11</v>
      </c>
      <c r="BA16" s="21" t="s">
        <v>11</v>
      </c>
      <c r="BB16" s="21" t="s">
        <v>11</v>
      </c>
      <c r="BC16" s="21" t="s">
        <v>11</v>
      </c>
      <c r="BD16" s="21" t="s">
        <v>11</v>
      </c>
      <c r="BE16" s="20" t="s">
        <v>29</v>
      </c>
      <c r="BF16" s="20" t="s">
        <v>29</v>
      </c>
      <c r="BG16" s="20" t="s">
        <v>29</v>
      </c>
      <c r="BH16" s="20" t="s">
        <v>29</v>
      </c>
      <c r="BI16" s="20" t="s">
        <v>29</v>
      </c>
      <c r="BJ16" s="95" t="s">
        <v>11</v>
      </c>
      <c r="BK16" s="95" t="s">
        <v>11</v>
      </c>
      <c r="BL16" s="96" t="s">
        <v>11</v>
      </c>
      <c r="BM16" s="13" t="s">
        <v>11</v>
      </c>
      <c r="BN16" s="18" t="s">
        <v>11</v>
      </c>
      <c r="BO16" s="19" t="s">
        <v>11</v>
      </c>
      <c r="BP16" s="21" t="s">
        <v>11</v>
      </c>
      <c r="BQ16" s="21" t="s">
        <v>11</v>
      </c>
      <c r="BR16" s="21" t="s">
        <v>11</v>
      </c>
      <c r="BS16" s="21" t="s">
        <v>11</v>
      </c>
      <c r="BT16" s="21" t="s">
        <v>11</v>
      </c>
      <c r="BU16" s="21" t="s">
        <v>11</v>
      </c>
      <c r="BV16" s="20" t="s">
        <v>29</v>
      </c>
      <c r="BW16" s="20" t="s">
        <v>29</v>
      </c>
      <c r="BX16" s="20" t="s">
        <v>29</v>
      </c>
      <c r="BY16" s="20" t="s">
        <v>29</v>
      </c>
      <c r="BZ16" s="20" t="s">
        <v>29</v>
      </c>
      <c r="CA16" s="22" t="s">
        <v>20</v>
      </c>
      <c r="CB16" s="22" t="s">
        <v>20</v>
      </c>
      <c r="CC16" s="22" t="s">
        <v>20</v>
      </c>
      <c r="CD16" s="13" t="s">
        <v>11</v>
      </c>
      <c r="CE16" s="18" t="s">
        <v>11</v>
      </c>
      <c r="CF16" s="19" t="s">
        <v>11</v>
      </c>
    </row>
    <row r="17" spans="3:87" ht="15" customHeight="1" x14ac:dyDescent="0.4">
      <c r="M17">
        <v>34500</v>
      </c>
      <c r="P17" s="16">
        <v>3000</v>
      </c>
      <c r="Q17" s="21" t="s">
        <v>11</v>
      </c>
      <c r="R17" s="21" t="s">
        <v>11</v>
      </c>
      <c r="S17" s="21" t="s">
        <v>11</v>
      </c>
      <c r="T17" s="21" t="s">
        <v>11</v>
      </c>
      <c r="U17" s="21" t="s">
        <v>11</v>
      </c>
      <c r="V17" s="21" t="s">
        <v>11</v>
      </c>
      <c r="W17" s="21" t="s">
        <v>11</v>
      </c>
      <c r="X17" s="21" t="s">
        <v>11</v>
      </c>
      <c r="Y17" s="21" t="s">
        <v>11</v>
      </c>
      <c r="Z17" s="21" t="s">
        <v>11</v>
      </c>
      <c r="AA17" s="21" t="s">
        <v>11</v>
      </c>
      <c r="AB17" s="13" t="s">
        <v>11</v>
      </c>
      <c r="AC17" s="13" t="s">
        <v>11</v>
      </c>
      <c r="AD17" s="13" t="s">
        <v>11</v>
      </c>
      <c r="AE17" s="13" t="s">
        <v>11</v>
      </c>
      <c r="AF17" s="18" t="s">
        <v>11</v>
      </c>
      <c r="AG17" s="19" t="s">
        <v>11</v>
      </c>
      <c r="AH17" s="21" t="s">
        <v>11</v>
      </c>
      <c r="AI17" s="21" t="s">
        <v>11</v>
      </c>
      <c r="AJ17" s="21" t="s">
        <v>11</v>
      </c>
      <c r="AK17" s="21" t="s">
        <v>11</v>
      </c>
      <c r="AL17" s="21" t="s">
        <v>11</v>
      </c>
      <c r="AM17" s="21" t="s">
        <v>11</v>
      </c>
      <c r="AN17" s="21" t="s">
        <v>11</v>
      </c>
      <c r="AO17" s="21" t="s">
        <v>11</v>
      </c>
      <c r="AP17" s="21" t="s">
        <v>11</v>
      </c>
      <c r="AQ17" s="21" t="s">
        <v>11</v>
      </c>
      <c r="AR17" s="21" t="s">
        <v>11</v>
      </c>
      <c r="AS17" s="13" t="s">
        <v>11</v>
      </c>
      <c r="AT17" s="13" t="s">
        <v>11</v>
      </c>
      <c r="AU17" s="13" t="s">
        <v>11</v>
      </c>
      <c r="AV17" s="13" t="s">
        <v>11</v>
      </c>
      <c r="AW17" s="18" t="s">
        <v>11</v>
      </c>
      <c r="AX17" s="19" t="s">
        <v>11</v>
      </c>
      <c r="AY17" s="21" t="s">
        <v>11</v>
      </c>
      <c r="AZ17" s="21" t="s">
        <v>11</v>
      </c>
      <c r="BA17" s="21" t="s">
        <v>11</v>
      </c>
      <c r="BB17" s="21" t="s">
        <v>11</v>
      </c>
      <c r="BC17" s="21" t="s">
        <v>11</v>
      </c>
      <c r="BD17" s="21" t="s">
        <v>11</v>
      </c>
      <c r="BE17" s="21" t="s">
        <v>11</v>
      </c>
      <c r="BF17" s="21" t="s">
        <v>11</v>
      </c>
      <c r="BG17" s="21" t="s">
        <v>11</v>
      </c>
      <c r="BH17" s="21" t="s">
        <v>11</v>
      </c>
      <c r="BI17" s="21" t="s">
        <v>11</v>
      </c>
      <c r="BJ17" s="21" t="s">
        <v>11</v>
      </c>
      <c r="BK17" s="21" t="s">
        <v>11</v>
      </c>
      <c r="BL17" s="32" t="s">
        <v>11</v>
      </c>
      <c r="BM17" s="13" t="s">
        <v>11</v>
      </c>
      <c r="BN17" s="18" t="s">
        <v>11</v>
      </c>
      <c r="BO17" s="19" t="s">
        <v>11</v>
      </c>
      <c r="BP17" s="21" t="s">
        <v>11</v>
      </c>
      <c r="BQ17" s="21" t="s">
        <v>11</v>
      </c>
      <c r="BR17" s="21" t="s">
        <v>11</v>
      </c>
      <c r="BS17" s="21" t="s">
        <v>11</v>
      </c>
      <c r="BT17" s="21" t="s">
        <v>11</v>
      </c>
      <c r="BU17" s="21" t="s">
        <v>11</v>
      </c>
      <c r="BV17" s="21" t="s">
        <v>11</v>
      </c>
      <c r="BW17" s="21" t="s">
        <v>11</v>
      </c>
      <c r="BX17" s="21" t="s">
        <v>11</v>
      </c>
      <c r="BY17" s="21" t="s">
        <v>11</v>
      </c>
      <c r="BZ17" s="21" t="s">
        <v>11</v>
      </c>
      <c r="CA17" s="21" t="s">
        <v>11</v>
      </c>
      <c r="CB17" s="21" t="s">
        <v>11</v>
      </c>
      <c r="CC17" s="32" t="s">
        <v>11</v>
      </c>
      <c r="CD17" s="13" t="s">
        <v>11</v>
      </c>
      <c r="CE17" s="18" t="s">
        <v>11</v>
      </c>
      <c r="CF17" s="19" t="s">
        <v>11</v>
      </c>
    </row>
    <row r="18" spans="3:87" ht="15" customHeight="1" thickBot="1" x14ac:dyDescent="0.45">
      <c r="P18" s="23">
        <v>3750</v>
      </c>
      <c r="Q18" s="24" t="s">
        <v>11</v>
      </c>
      <c r="R18" s="24" t="s">
        <v>11</v>
      </c>
      <c r="S18" s="24" t="s">
        <v>11</v>
      </c>
      <c r="T18" s="24" t="s">
        <v>11</v>
      </c>
      <c r="U18" s="24" t="s">
        <v>11</v>
      </c>
      <c r="V18" s="24" t="s">
        <v>11</v>
      </c>
      <c r="W18" s="24" t="s">
        <v>11</v>
      </c>
      <c r="X18" s="24" t="s">
        <v>11</v>
      </c>
      <c r="Y18" s="24" t="s">
        <v>11</v>
      </c>
      <c r="Z18" s="24" t="s">
        <v>11</v>
      </c>
      <c r="AA18" s="24" t="s">
        <v>11</v>
      </c>
      <c r="AB18" s="25" t="s">
        <v>11</v>
      </c>
      <c r="AC18" s="40" t="s">
        <v>11</v>
      </c>
      <c r="AD18" s="25" t="s">
        <v>11</v>
      </c>
      <c r="AE18" s="25" t="s">
        <v>11</v>
      </c>
      <c r="AF18" s="26" t="s">
        <v>11</v>
      </c>
      <c r="AG18" s="27" t="s">
        <v>11</v>
      </c>
      <c r="AH18" s="24" t="s">
        <v>11</v>
      </c>
      <c r="AI18" s="24" t="s">
        <v>11</v>
      </c>
      <c r="AJ18" s="24" t="s">
        <v>11</v>
      </c>
      <c r="AK18" s="24" t="s">
        <v>11</v>
      </c>
      <c r="AL18" s="24" t="s">
        <v>11</v>
      </c>
      <c r="AM18" s="24" t="s">
        <v>11</v>
      </c>
      <c r="AN18" s="24" t="s">
        <v>11</v>
      </c>
      <c r="AO18" s="24" t="s">
        <v>11</v>
      </c>
      <c r="AP18" s="24" t="s">
        <v>11</v>
      </c>
      <c r="AQ18" s="24" t="s">
        <v>11</v>
      </c>
      <c r="AR18" s="24" t="s">
        <v>11</v>
      </c>
      <c r="AS18" s="25" t="s">
        <v>11</v>
      </c>
      <c r="AT18" s="40" t="s">
        <v>11</v>
      </c>
      <c r="AU18" s="25" t="s">
        <v>11</v>
      </c>
      <c r="AV18" s="25" t="s">
        <v>11</v>
      </c>
      <c r="AW18" s="26" t="s">
        <v>11</v>
      </c>
      <c r="AX18" s="27" t="s">
        <v>11</v>
      </c>
      <c r="AY18" s="24" t="s">
        <v>11</v>
      </c>
      <c r="AZ18" s="24" t="s">
        <v>11</v>
      </c>
      <c r="BA18" s="24" t="s">
        <v>11</v>
      </c>
      <c r="BB18" s="24" t="s">
        <v>11</v>
      </c>
      <c r="BC18" s="24" t="s">
        <v>11</v>
      </c>
      <c r="BD18" s="24" t="s">
        <v>11</v>
      </c>
      <c r="BE18" s="24" t="s">
        <v>11</v>
      </c>
      <c r="BF18" s="24" t="s">
        <v>11</v>
      </c>
      <c r="BG18" s="24" t="s">
        <v>11</v>
      </c>
      <c r="BH18" s="24" t="s">
        <v>11</v>
      </c>
      <c r="BI18" s="24" t="s">
        <v>11</v>
      </c>
      <c r="BJ18" s="24" t="s">
        <v>11</v>
      </c>
      <c r="BK18" s="24" t="s">
        <v>11</v>
      </c>
      <c r="BL18" s="33" t="s">
        <v>11</v>
      </c>
      <c r="BM18" s="25" t="s">
        <v>11</v>
      </c>
      <c r="BN18" s="26" t="s">
        <v>11</v>
      </c>
      <c r="BO18" s="27" t="s">
        <v>11</v>
      </c>
      <c r="BP18" s="24" t="s">
        <v>11</v>
      </c>
      <c r="BQ18" s="24" t="s">
        <v>11</v>
      </c>
      <c r="BR18" s="24" t="s">
        <v>11</v>
      </c>
      <c r="BS18" s="24" t="s">
        <v>11</v>
      </c>
      <c r="BT18" s="24" t="s">
        <v>11</v>
      </c>
      <c r="BU18" s="24" t="s">
        <v>11</v>
      </c>
      <c r="BV18" s="24" t="s">
        <v>11</v>
      </c>
      <c r="BW18" s="24" t="s">
        <v>11</v>
      </c>
      <c r="BX18" s="24" t="s">
        <v>11</v>
      </c>
      <c r="BY18" s="24" t="s">
        <v>11</v>
      </c>
      <c r="BZ18" s="24" t="s">
        <v>11</v>
      </c>
      <c r="CA18" s="24" t="s">
        <v>11</v>
      </c>
      <c r="CB18" s="24" t="s">
        <v>11</v>
      </c>
      <c r="CC18" s="33" t="s">
        <v>11</v>
      </c>
      <c r="CD18" s="25" t="s">
        <v>11</v>
      </c>
      <c r="CE18" s="26" t="s">
        <v>11</v>
      </c>
      <c r="CF18" s="27" t="s">
        <v>11</v>
      </c>
    </row>
    <row r="19" spans="3:87" ht="15" customHeight="1" thickBot="1" x14ac:dyDescent="0.45">
      <c r="P19" s="36" t="s">
        <v>15</v>
      </c>
      <c r="Q19" s="37" t="s">
        <v>16</v>
      </c>
      <c r="R19" s="38"/>
      <c r="S19" s="38"/>
      <c r="T19" s="39"/>
      <c r="U19" s="65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30"/>
      <c r="AG19" s="5"/>
      <c r="AH19" s="36" t="s">
        <v>15</v>
      </c>
      <c r="AI19" s="37" t="s">
        <v>16</v>
      </c>
      <c r="AJ19" s="38"/>
      <c r="AK19" s="38"/>
      <c r="AL19" s="39"/>
      <c r="AM19" s="65"/>
      <c r="AN19" s="28"/>
      <c r="AO19" s="28"/>
      <c r="AP19" s="28"/>
      <c r="AQ19" s="28"/>
      <c r="AR19" s="28"/>
      <c r="AS19" s="28"/>
      <c r="AT19" s="28"/>
      <c r="AU19" s="28"/>
      <c r="AV19" s="28"/>
      <c r="AW19" s="29"/>
      <c r="AX19" s="30"/>
      <c r="AY19" s="5"/>
      <c r="AZ19" s="36" t="s">
        <v>15</v>
      </c>
      <c r="BA19" s="37" t="s">
        <v>16</v>
      </c>
      <c r="BB19" s="38"/>
      <c r="BC19" s="38"/>
      <c r="BD19" s="39"/>
      <c r="BE19" s="65"/>
      <c r="BF19" s="28"/>
      <c r="BG19" s="28"/>
      <c r="BH19" s="28"/>
      <c r="BI19" s="28"/>
      <c r="BJ19" s="28"/>
      <c r="BK19" s="28"/>
      <c r="BL19" s="28"/>
      <c r="BM19" s="28"/>
      <c r="BN19" s="28"/>
      <c r="BO19" s="29"/>
      <c r="BP19" s="30"/>
      <c r="BQ19" s="5"/>
      <c r="BR19" s="36" t="s">
        <v>15</v>
      </c>
      <c r="BS19" s="37" t="s">
        <v>16</v>
      </c>
      <c r="BT19" s="38"/>
      <c r="BU19" s="38"/>
      <c r="BV19" s="39"/>
      <c r="BW19" s="65"/>
      <c r="BX19" s="28"/>
      <c r="BY19" s="28"/>
      <c r="BZ19" s="28"/>
      <c r="CA19" s="28"/>
      <c r="CB19" s="28"/>
      <c r="CC19" s="28"/>
      <c r="CD19" s="28"/>
      <c r="CE19" s="28"/>
      <c r="CF19" s="28"/>
      <c r="CG19" s="30"/>
      <c r="CH19" s="30"/>
      <c r="CI19" s="5"/>
    </row>
    <row r="20" spans="3:87" ht="15" customHeight="1" thickBot="1" x14ac:dyDescent="0.4">
      <c r="I20" s="204" t="s">
        <v>88</v>
      </c>
      <c r="J20" s="202" t="s">
        <v>96</v>
      </c>
      <c r="K20" s="202" t="s">
        <v>97</v>
      </c>
      <c r="L20" s="202" t="s">
        <v>94</v>
      </c>
      <c r="M20" s="203" t="s">
        <v>95</v>
      </c>
    </row>
    <row r="21" spans="3:87" ht="16.149999999999999" customHeight="1" thickBot="1" x14ac:dyDescent="0.45">
      <c r="I21" s="205" t="str">
        <f>D8</f>
        <v>select</v>
      </c>
      <c r="J21" s="201" t="str">
        <f>D9</f>
        <v>select</v>
      </c>
      <c r="K21" s="201" t="str">
        <f>D10</f>
        <v>select</v>
      </c>
      <c r="L21" s="201" t="str">
        <f>IF(E9="Delta", "D", IF( E9="Wye", "Y", ""))</f>
        <v/>
      </c>
      <c r="M21" s="206" t="str">
        <f>IF(E10="Delta", "D", IF( E10="Wye", "Y", ""))</f>
        <v/>
      </c>
      <c r="Q21" s="247" t="s">
        <v>26</v>
      </c>
      <c r="R21" s="248"/>
      <c r="S21" s="248"/>
      <c r="T21" s="248"/>
      <c r="U21" s="249"/>
      <c r="W21" s="250" t="s">
        <v>27</v>
      </c>
      <c r="X21" s="251"/>
      <c r="Y21" s="251"/>
      <c r="Z21" s="251"/>
      <c r="AA21" s="252"/>
      <c r="AI21" s="247" t="s">
        <v>26</v>
      </c>
      <c r="AJ21" s="248"/>
      <c r="AK21" s="248"/>
      <c r="AL21" s="248"/>
      <c r="AM21" s="249"/>
      <c r="AO21" s="250" t="s">
        <v>27</v>
      </c>
      <c r="AP21" s="251"/>
      <c r="AQ21" s="251"/>
      <c r="AR21" s="251"/>
      <c r="AS21" s="252"/>
      <c r="BA21" s="247" t="s">
        <v>26</v>
      </c>
      <c r="BB21" s="248"/>
      <c r="BC21" s="248"/>
      <c r="BD21" s="248"/>
      <c r="BE21" s="249"/>
      <c r="BG21" s="250" t="s">
        <v>27</v>
      </c>
      <c r="BH21" s="251"/>
      <c r="BI21" s="251"/>
      <c r="BJ21" s="251"/>
      <c r="BK21" s="252"/>
      <c r="BS21" s="247" t="s">
        <v>26</v>
      </c>
      <c r="BT21" s="248"/>
      <c r="BU21" s="248"/>
      <c r="BV21" s="248"/>
      <c r="BW21" s="249"/>
      <c r="BX21" s="212"/>
      <c r="BZ21" s="250" t="s">
        <v>27</v>
      </c>
      <c r="CA21" s="251"/>
      <c r="CB21" s="251"/>
      <c r="CC21" s="251"/>
      <c r="CD21" s="252"/>
    </row>
    <row r="22" spans="3:87" ht="15" customHeight="1" x14ac:dyDescent="0.4">
      <c r="I22" s="207" t="s">
        <v>167</v>
      </c>
      <c r="J22" s="201" t="str">
        <f>J21</f>
        <v>select</v>
      </c>
      <c r="K22" s="201"/>
      <c r="L22" s="201"/>
      <c r="M22" s="206"/>
      <c r="Q22" s="97"/>
      <c r="R22" s="98"/>
      <c r="S22" s="99" t="s">
        <v>33</v>
      </c>
      <c r="T22" s="99" t="s">
        <v>30</v>
      </c>
      <c r="U22" s="87" t="s">
        <v>32</v>
      </c>
      <c r="W22" s="78"/>
      <c r="X22" s="81"/>
      <c r="Y22" s="83" t="s">
        <v>33</v>
      </c>
      <c r="Z22" s="83" t="s">
        <v>30</v>
      </c>
      <c r="AA22" s="85" t="s">
        <v>32</v>
      </c>
      <c r="AI22" s="97"/>
      <c r="AJ22" s="98"/>
      <c r="AK22" s="99" t="s">
        <v>33</v>
      </c>
      <c r="AL22" s="99" t="s">
        <v>30</v>
      </c>
      <c r="AM22" s="87" t="s">
        <v>32</v>
      </c>
      <c r="AO22" s="78"/>
      <c r="AP22" s="81"/>
      <c r="AQ22" s="83" t="s">
        <v>33</v>
      </c>
      <c r="AR22" s="83" t="s">
        <v>30</v>
      </c>
      <c r="AS22" s="85" t="s">
        <v>32</v>
      </c>
      <c r="BA22" s="97"/>
      <c r="BB22" s="98"/>
      <c r="BC22" s="99" t="s">
        <v>33</v>
      </c>
      <c r="BD22" s="99" t="s">
        <v>30</v>
      </c>
      <c r="BE22" s="87" t="s">
        <v>32</v>
      </c>
      <c r="BG22" s="78"/>
      <c r="BH22" s="81"/>
      <c r="BI22" s="83" t="s">
        <v>33</v>
      </c>
      <c r="BJ22" s="83" t="s">
        <v>30</v>
      </c>
      <c r="BK22" s="85" t="s">
        <v>32</v>
      </c>
      <c r="BS22" s="97"/>
      <c r="BT22" s="98"/>
      <c r="BU22" s="99" t="s">
        <v>33</v>
      </c>
      <c r="BV22" s="99" t="s">
        <v>30</v>
      </c>
      <c r="BW22" s="87" t="s">
        <v>32</v>
      </c>
      <c r="BX22" s="213"/>
      <c r="BZ22" s="78"/>
      <c r="CA22" s="81"/>
      <c r="CB22" s="83" t="s">
        <v>33</v>
      </c>
      <c r="CC22" s="83" t="s">
        <v>30</v>
      </c>
      <c r="CD22" s="85" t="s">
        <v>32</v>
      </c>
    </row>
    <row r="23" spans="3:87" ht="15" customHeight="1" thickBot="1" x14ac:dyDescent="0.45">
      <c r="C23" s="222"/>
      <c r="I23" s="208" t="s">
        <v>166</v>
      </c>
      <c r="J23" s="209" t="str">
        <f>CONCATENATE(J21,L21,M21)</f>
        <v>select</v>
      </c>
      <c r="K23" s="210" t="s">
        <v>168</v>
      </c>
      <c r="L23" s="209" t="e">
        <f>VLOOKUP(I21,P5:CF18,MATCH(J23,P4:CF4,0),0)</f>
        <v>#N/A</v>
      </c>
      <c r="M23" s="211" t="e">
        <f>VLOOKUP(I21,$P$39:$AH$50,MATCH(J22,$P$38:$AH$38,0),0)</f>
        <v>#N/A</v>
      </c>
      <c r="Q23" s="68" t="s">
        <v>24</v>
      </c>
      <c r="R23" s="69" t="s">
        <v>25</v>
      </c>
      <c r="S23" s="70" t="s">
        <v>34</v>
      </c>
      <c r="T23" s="70" t="s">
        <v>31</v>
      </c>
      <c r="U23" s="71" t="s">
        <v>35</v>
      </c>
      <c r="W23" s="79" t="s">
        <v>24</v>
      </c>
      <c r="X23" s="82" t="s">
        <v>25</v>
      </c>
      <c r="Y23" s="84" t="s">
        <v>34</v>
      </c>
      <c r="Z23" s="84" t="s">
        <v>31</v>
      </c>
      <c r="AA23" s="71" t="s">
        <v>35</v>
      </c>
      <c r="AI23" s="68" t="s">
        <v>24</v>
      </c>
      <c r="AJ23" s="69" t="s">
        <v>25</v>
      </c>
      <c r="AK23" s="70" t="s">
        <v>34</v>
      </c>
      <c r="AL23" s="70" t="s">
        <v>31</v>
      </c>
      <c r="AM23" s="71" t="s">
        <v>35</v>
      </c>
      <c r="AO23" s="79" t="s">
        <v>24</v>
      </c>
      <c r="AP23" s="82" t="s">
        <v>25</v>
      </c>
      <c r="AQ23" s="84" t="s">
        <v>34</v>
      </c>
      <c r="AR23" s="84" t="s">
        <v>31</v>
      </c>
      <c r="AS23" s="71" t="s">
        <v>35</v>
      </c>
      <c r="BA23" s="68" t="s">
        <v>24</v>
      </c>
      <c r="BB23" s="69" t="s">
        <v>25</v>
      </c>
      <c r="BC23" s="70" t="s">
        <v>34</v>
      </c>
      <c r="BD23" s="70" t="s">
        <v>31</v>
      </c>
      <c r="BE23" s="71" t="s">
        <v>35</v>
      </c>
      <c r="BG23" s="79" t="s">
        <v>24</v>
      </c>
      <c r="BH23" s="82" t="s">
        <v>25</v>
      </c>
      <c r="BI23" s="84" t="s">
        <v>34</v>
      </c>
      <c r="BJ23" s="84" t="s">
        <v>31</v>
      </c>
      <c r="BK23" s="71" t="s">
        <v>35</v>
      </c>
      <c r="BS23" s="68" t="s">
        <v>24</v>
      </c>
      <c r="BT23" s="69" t="s">
        <v>25</v>
      </c>
      <c r="BU23" s="70" t="s">
        <v>34</v>
      </c>
      <c r="BV23" s="70" t="s">
        <v>31</v>
      </c>
      <c r="BW23" s="71" t="s">
        <v>35</v>
      </c>
      <c r="BX23" s="214"/>
      <c r="BZ23" s="79" t="s">
        <v>24</v>
      </c>
      <c r="CA23" s="82" t="s">
        <v>25</v>
      </c>
      <c r="CB23" s="84" t="s">
        <v>34</v>
      </c>
      <c r="CC23" s="84" t="s">
        <v>31</v>
      </c>
      <c r="CD23" s="71" t="s">
        <v>35</v>
      </c>
    </row>
    <row r="24" spans="3:87" ht="15" customHeight="1" x14ac:dyDescent="0.4">
      <c r="C24" s="222"/>
      <c r="I24" s="227" t="str">
        <f>CONCATENATE(D7,E9)</f>
        <v>selectselect</v>
      </c>
      <c r="Q24" s="11" t="s">
        <v>10</v>
      </c>
      <c r="R24" s="66">
        <v>3</v>
      </c>
      <c r="S24" s="72" t="s">
        <v>40</v>
      </c>
      <c r="T24" s="73" t="s">
        <v>44</v>
      </c>
      <c r="U24" s="76" t="s">
        <v>50</v>
      </c>
      <c r="W24" s="16" t="s">
        <v>19</v>
      </c>
      <c r="X24" s="32">
        <v>100</v>
      </c>
      <c r="Y24" s="74" t="s">
        <v>57</v>
      </c>
      <c r="Z24" s="21" t="s">
        <v>47</v>
      </c>
      <c r="AA24" s="77" t="s">
        <v>53</v>
      </c>
      <c r="AI24" s="11" t="s">
        <v>10</v>
      </c>
      <c r="AJ24" s="66">
        <v>3</v>
      </c>
      <c r="AK24" s="72" t="s">
        <v>40</v>
      </c>
      <c r="AL24" s="73" t="s">
        <v>44</v>
      </c>
      <c r="AM24" s="76" t="s">
        <v>50</v>
      </c>
      <c r="AO24" s="16" t="s">
        <v>19</v>
      </c>
      <c r="AP24" s="32">
        <v>100</v>
      </c>
      <c r="AQ24" s="74" t="s">
        <v>57</v>
      </c>
      <c r="AR24" s="21" t="s">
        <v>47</v>
      </c>
      <c r="AS24" s="77" t="s">
        <v>53</v>
      </c>
      <c r="BA24" s="11" t="s">
        <v>10</v>
      </c>
      <c r="BB24" s="66">
        <v>3</v>
      </c>
      <c r="BC24" s="72" t="s">
        <v>40</v>
      </c>
      <c r="BD24" s="73" t="s">
        <v>44</v>
      </c>
      <c r="BE24" s="76" t="s">
        <v>50</v>
      </c>
      <c r="BG24" s="16" t="s">
        <v>19</v>
      </c>
      <c r="BH24" s="32">
        <v>100</v>
      </c>
      <c r="BI24" s="74" t="s">
        <v>57</v>
      </c>
      <c r="BJ24" s="21" t="s">
        <v>47</v>
      </c>
      <c r="BK24" s="77" t="s">
        <v>53</v>
      </c>
      <c r="BS24" s="11" t="s">
        <v>10</v>
      </c>
      <c r="BT24" s="66">
        <v>3</v>
      </c>
      <c r="BU24" s="72" t="s">
        <v>40</v>
      </c>
      <c r="BV24" s="73" t="s">
        <v>44</v>
      </c>
      <c r="BW24" s="76" t="s">
        <v>50</v>
      </c>
      <c r="BX24" s="221" t="s">
        <v>26</v>
      </c>
      <c r="BZ24" s="16" t="s">
        <v>19</v>
      </c>
      <c r="CA24" s="32">
        <v>100</v>
      </c>
      <c r="CB24" s="74" t="s">
        <v>57</v>
      </c>
      <c r="CC24" s="21" t="s">
        <v>47</v>
      </c>
      <c r="CD24" s="77" t="s">
        <v>53</v>
      </c>
    </row>
    <row r="25" spans="3:87" ht="15" customHeight="1" thickBot="1" x14ac:dyDescent="0.45">
      <c r="C25" s="222"/>
      <c r="I25" s="226" t="s">
        <v>173</v>
      </c>
      <c r="J25">
        <v>2</v>
      </c>
      <c r="Q25" s="16" t="s">
        <v>9</v>
      </c>
      <c r="R25" s="21">
        <v>8</v>
      </c>
      <c r="S25" s="74" t="s">
        <v>36</v>
      </c>
      <c r="T25" s="21" t="s">
        <v>45</v>
      </c>
      <c r="U25" s="77" t="s">
        <v>51</v>
      </c>
      <c r="W25" s="23" t="s">
        <v>20</v>
      </c>
      <c r="X25" s="33">
        <v>140</v>
      </c>
      <c r="Y25" s="75" t="s">
        <v>82</v>
      </c>
      <c r="Z25" s="24" t="s">
        <v>47</v>
      </c>
      <c r="AA25" s="80" t="s">
        <v>53</v>
      </c>
      <c r="AI25" s="16" t="s">
        <v>9</v>
      </c>
      <c r="AJ25" s="21">
        <v>8</v>
      </c>
      <c r="AK25" s="74" t="s">
        <v>36</v>
      </c>
      <c r="AL25" s="21" t="s">
        <v>45</v>
      </c>
      <c r="AM25" s="77" t="s">
        <v>51</v>
      </c>
      <c r="AO25" s="23" t="s">
        <v>20</v>
      </c>
      <c r="AP25" s="33">
        <v>140</v>
      </c>
      <c r="AQ25" s="75" t="s">
        <v>82</v>
      </c>
      <c r="AR25" s="24" t="s">
        <v>47</v>
      </c>
      <c r="AS25" s="80" t="s">
        <v>53</v>
      </c>
      <c r="BA25" s="16" t="s">
        <v>9</v>
      </c>
      <c r="BB25" s="21">
        <v>8</v>
      </c>
      <c r="BC25" s="74" t="s">
        <v>36</v>
      </c>
      <c r="BD25" s="21" t="s">
        <v>45</v>
      </c>
      <c r="BE25" s="77" t="s">
        <v>51</v>
      </c>
      <c r="BG25" s="23" t="s">
        <v>20</v>
      </c>
      <c r="BH25" s="33">
        <v>140</v>
      </c>
      <c r="BI25" s="75" t="s">
        <v>82</v>
      </c>
      <c r="BJ25" s="24" t="s">
        <v>47</v>
      </c>
      <c r="BK25" s="80" t="s">
        <v>53</v>
      </c>
      <c r="BS25" s="16" t="s">
        <v>9</v>
      </c>
      <c r="BT25" s="21">
        <v>8</v>
      </c>
      <c r="BU25" s="74" t="s">
        <v>36</v>
      </c>
      <c r="BV25" s="21" t="s">
        <v>45</v>
      </c>
      <c r="BW25" s="77" t="s">
        <v>51</v>
      </c>
      <c r="BX25" s="221" t="s">
        <v>26</v>
      </c>
      <c r="BZ25" s="23" t="s">
        <v>20</v>
      </c>
      <c r="CA25" s="33">
        <v>140</v>
      </c>
      <c r="CB25" s="75" t="s">
        <v>82</v>
      </c>
      <c r="CC25" s="24" t="s">
        <v>47</v>
      </c>
      <c r="CD25" s="80" t="s">
        <v>53</v>
      </c>
    </row>
    <row r="26" spans="3:87" ht="15" customHeight="1" thickBot="1" x14ac:dyDescent="0.45">
      <c r="I26" s="226" t="s">
        <v>174</v>
      </c>
      <c r="J26">
        <v>1</v>
      </c>
      <c r="Q26" s="16" t="s">
        <v>8</v>
      </c>
      <c r="R26" s="21">
        <v>15</v>
      </c>
      <c r="S26" s="74" t="s">
        <v>37</v>
      </c>
      <c r="T26" s="21" t="s">
        <v>46</v>
      </c>
      <c r="U26" s="77" t="s">
        <v>52</v>
      </c>
      <c r="AI26" s="16" t="s">
        <v>8</v>
      </c>
      <c r="AJ26" s="21">
        <v>15</v>
      </c>
      <c r="AK26" s="74" t="s">
        <v>37</v>
      </c>
      <c r="AL26" s="21" t="s">
        <v>46</v>
      </c>
      <c r="AM26" s="77" t="s">
        <v>52</v>
      </c>
      <c r="BA26" s="16" t="s">
        <v>8</v>
      </c>
      <c r="BB26" s="21">
        <v>15</v>
      </c>
      <c r="BC26" s="74" t="s">
        <v>37</v>
      </c>
      <c r="BD26" s="21" t="s">
        <v>46</v>
      </c>
      <c r="BE26" s="77" t="s">
        <v>52</v>
      </c>
      <c r="BS26" s="16" t="s">
        <v>8</v>
      </c>
      <c r="BT26" s="21">
        <v>15</v>
      </c>
      <c r="BU26" s="74" t="s">
        <v>37</v>
      </c>
      <c r="BV26" s="21" t="s">
        <v>46</v>
      </c>
      <c r="BW26" s="77" t="s">
        <v>52</v>
      </c>
      <c r="BX26" s="215" t="s">
        <v>26</v>
      </c>
    </row>
    <row r="27" spans="3:87" ht="15" customHeight="1" thickBot="1" x14ac:dyDescent="0.45">
      <c r="I27" s="226" t="s">
        <v>175</v>
      </c>
      <c r="J27">
        <v>3</v>
      </c>
      <c r="Q27" s="16" t="s">
        <v>7</v>
      </c>
      <c r="R27" s="21">
        <v>25</v>
      </c>
      <c r="S27" s="74" t="s">
        <v>38</v>
      </c>
      <c r="T27" s="21" t="s">
        <v>47</v>
      </c>
      <c r="U27" s="77" t="s">
        <v>53</v>
      </c>
      <c r="W27" s="253" t="s">
        <v>28</v>
      </c>
      <c r="X27" s="254"/>
      <c r="Y27" s="254"/>
      <c r="Z27" s="254"/>
      <c r="AA27" s="255"/>
      <c r="AI27" s="16" t="s">
        <v>7</v>
      </c>
      <c r="AJ27" s="21">
        <v>25</v>
      </c>
      <c r="AK27" s="74" t="s">
        <v>38</v>
      </c>
      <c r="AL27" s="21" t="s">
        <v>47</v>
      </c>
      <c r="AM27" s="77" t="s">
        <v>53</v>
      </c>
      <c r="AO27" s="253" t="s">
        <v>28</v>
      </c>
      <c r="AP27" s="254"/>
      <c r="AQ27" s="254"/>
      <c r="AR27" s="254"/>
      <c r="AS27" s="255"/>
      <c r="BA27" s="16" t="s">
        <v>7</v>
      </c>
      <c r="BB27" s="21">
        <v>25</v>
      </c>
      <c r="BC27" s="74" t="s">
        <v>38</v>
      </c>
      <c r="BD27" s="21" t="s">
        <v>47</v>
      </c>
      <c r="BE27" s="77" t="s">
        <v>53</v>
      </c>
      <c r="BG27" s="253" t="s">
        <v>28</v>
      </c>
      <c r="BH27" s="254"/>
      <c r="BI27" s="254"/>
      <c r="BJ27" s="254"/>
      <c r="BK27" s="255"/>
      <c r="BS27" s="16" t="s">
        <v>7</v>
      </c>
      <c r="BT27" s="21">
        <v>25</v>
      </c>
      <c r="BU27" s="74" t="s">
        <v>38</v>
      </c>
      <c r="BV27" s="21" t="s">
        <v>47</v>
      </c>
      <c r="BW27" s="77" t="s">
        <v>53</v>
      </c>
      <c r="BX27" s="215" t="s">
        <v>26</v>
      </c>
      <c r="BZ27" s="253" t="s">
        <v>28</v>
      </c>
      <c r="CA27" s="254"/>
      <c r="CB27" s="254"/>
      <c r="CC27" s="254"/>
      <c r="CD27" s="255"/>
    </row>
    <row r="28" spans="3:87" ht="15" customHeight="1" x14ac:dyDescent="0.4">
      <c r="I28" s="226" t="s">
        <v>176</v>
      </c>
      <c r="J28">
        <v>3</v>
      </c>
      <c r="Q28" s="16" t="s">
        <v>12</v>
      </c>
      <c r="R28" s="21">
        <v>50</v>
      </c>
      <c r="S28" s="74" t="s">
        <v>39</v>
      </c>
      <c r="T28" s="21" t="s">
        <v>48</v>
      </c>
      <c r="U28" s="77" t="s">
        <v>54</v>
      </c>
      <c r="W28" s="88"/>
      <c r="X28" s="89"/>
      <c r="Y28" s="86" t="s">
        <v>33</v>
      </c>
      <c r="Z28" s="86" t="s">
        <v>30</v>
      </c>
      <c r="AA28" s="87" t="s">
        <v>32</v>
      </c>
      <c r="AI28" s="16" t="s">
        <v>12</v>
      </c>
      <c r="AJ28" s="21">
        <v>50</v>
      </c>
      <c r="AK28" s="74" t="s">
        <v>39</v>
      </c>
      <c r="AL28" s="21" t="s">
        <v>48</v>
      </c>
      <c r="AM28" s="77" t="s">
        <v>54</v>
      </c>
      <c r="AO28" s="88"/>
      <c r="AP28" s="89"/>
      <c r="AQ28" s="86" t="s">
        <v>33</v>
      </c>
      <c r="AR28" s="86" t="s">
        <v>30</v>
      </c>
      <c r="AS28" s="87" t="s">
        <v>32</v>
      </c>
      <c r="BA28" s="16" t="s">
        <v>12</v>
      </c>
      <c r="BB28" s="21">
        <v>50</v>
      </c>
      <c r="BC28" s="74" t="s">
        <v>39</v>
      </c>
      <c r="BD28" s="21" t="s">
        <v>48</v>
      </c>
      <c r="BE28" s="77" t="s">
        <v>54</v>
      </c>
      <c r="BG28" s="88"/>
      <c r="BH28" s="89"/>
      <c r="BI28" s="86" t="s">
        <v>33</v>
      </c>
      <c r="BJ28" s="86" t="s">
        <v>30</v>
      </c>
      <c r="BK28" s="87" t="s">
        <v>32</v>
      </c>
      <c r="BS28" s="16" t="s">
        <v>12</v>
      </c>
      <c r="BT28" s="21">
        <v>50</v>
      </c>
      <c r="BU28" s="74" t="s">
        <v>39</v>
      </c>
      <c r="BV28" s="21" t="s">
        <v>48</v>
      </c>
      <c r="BW28" s="77" t="s">
        <v>54</v>
      </c>
      <c r="BX28" s="215" t="s">
        <v>26</v>
      </c>
      <c r="BZ28" s="88"/>
      <c r="CA28" s="89"/>
      <c r="CB28" s="86" t="s">
        <v>33</v>
      </c>
      <c r="CC28" s="86" t="s">
        <v>30</v>
      </c>
      <c r="CD28" s="87" t="s">
        <v>32</v>
      </c>
    </row>
    <row r="29" spans="3:87" ht="15" customHeight="1" thickBot="1" x14ac:dyDescent="0.45">
      <c r="Q29" s="16" t="s">
        <v>13</v>
      </c>
      <c r="R29" s="21">
        <v>65</v>
      </c>
      <c r="S29" s="74" t="s">
        <v>41</v>
      </c>
      <c r="T29" s="21" t="s">
        <v>49</v>
      </c>
      <c r="U29" s="77" t="s">
        <v>55</v>
      </c>
      <c r="W29" s="90" t="s">
        <v>24</v>
      </c>
      <c r="X29" s="67" t="s">
        <v>25</v>
      </c>
      <c r="Y29" s="84" t="s">
        <v>34</v>
      </c>
      <c r="Z29" s="84" t="s">
        <v>31</v>
      </c>
      <c r="AA29" s="71" t="s">
        <v>35</v>
      </c>
      <c r="AI29" s="16" t="s">
        <v>13</v>
      </c>
      <c r="AJ29" s="21">
        <v>65</v>
      </c>
      <c r="AK29" s="74" t="s">
        <v>41</v>
      </c>
      <c r="AL29" s="21" t="s">
        <v>49</v>
      </c>
      <c r="AM29" s="77" t="s">
        <v>55</v>
      </c>
      <c r="AO29" s="90" t="s">
        <v>24</v>
      </c>
      <c r="AP29" s="67" t="s">
        <v>25</v>
      </c>
      <c r="AQ29" s="84" t="s">
        <v>34</v>
      </c>
      <c r="AR29" s="84" t="s">
        <v>31</v>
      </c>
      <c r="AS29" s="71" t="s">
        <v>35</v>
      </c>
      <c r="BA29" s="16" t="s">
        <v>13</v>
      </c>
      <c r="BB29" s="21">
        <v>65</v>
      </c>
      <c r="BC29" s="74" t="s">
        <v>41</v>
      </c>
      <c r="BD29" s="21" t="s">
        <v>49</v>
      </c>
      <c r="BE29" s="77" t="s">
        <v>55</v>
      </c>
      <c r="BG29" s="90" t="s">
        <v>24</v>
      </c>
      <c r="BH29" s="67" t="s">
        <v>25</v>
      </c>
      <c r="BI29" s="84" t="s">
        <v>34</v>
      </c>
      <c r="BJ29" s="84" t="s">
        <v>31</v>
      </c>
      <c r="BK29" s="71" t="s">
        <v>35</v>
      </c>
      <c r="BS29" s="16" t="s">
        <v>13</v>
      </c>
      <c r="BT29" s="21">
        <v>65</v>
      </c>
      <c r="BU29" s="74" t="s">
        <v>41</v>
      </c>
      <c r="BV29" s="21" t="s">
        <v>49</v>
      </c>
      <c r="BW29" s="77" t="s">
        <v>55</v>
      </c>
      <c r="BX29" s="221" t="s">
        <v>26</v>
      </c>
      <c r="BZ29" s="90" t="s">
        <v>24</v>
      </c>
      <c r="CA29" s="67" t="s">
        <v>25</v>
      </c>
      <c r="CB29" s="84" t="s">
        <v>34</v>
      </c>
      <c r="CC29" s="84" t="s">
        <v>31</v>
      </c>
      <c r="CD29" s="71" t="s">
        <v>35</v>
      </c>
    </row>
    <row r="30" spans="3:87" ht="15" customHeight="1" thickTop="1" thickBot="1" x14ac:dyDescent="0.45">
      <c r="Q30" s="23" t="s">
        <v>14</v>
      </c>
      <c r="R30" s="24">
        <v>140</v>
      </c>
      <c r="S30" s="75" t="s">
        <v>43</v>
      </c>
      <c r="T30" s="24" t="s">
        <v>49</v>
      </c>
      <c r="U30" s="80" t="s">
        <v>55</v>
      </c>
      <c r="W30" s="64" t="s">
        <v>29</v>
      </c>
      <c r="X30" s="63">
        <v>125</v>
      </c>
      <c r="Y30" s="91" t="s">
        <v>56</v>
      </c>
      <c r="Z30" s="40" t="s">
        <v>48</v>
      </c>
      <c r="AA30" s="80" t="s">
        <v>54</v>
      </c>
      <c r="AI30" s="23" t="s">
        <v>14</v>
      </c>
      <c r="AJ30" s="24">
        <v>140</v>
      </c>
      <c r="AK30" s="75" t="s">
        <v>43</v>
      </c>
      <c r="AL30" s="24" t="s">
        <v>49</v>
      </c>
      <c r="AM30" s="80" t="s">
        <v>55</v>
      </c>
      <c r="AO30" s="64" t="s">
        <v>29</v>
      </c>
      <c r="AP30" s="63">
        <v>125</v>
      </c>
      <c r="AQ30" s="91" t="s">
        <v>56</v>
      </c>
      <c r="AR30" s="40" t="s">
        <v>48</v>
      </c>
      <c r="AS30" s="80" t="s">
        <v>54</v>
      </c>
      <c r="BA30" s="23" t="s">
        <v>14</v>
      </c>
      <c r="BB30" s="24">
        <v>140</v>
      </c>
      <c r="BC30" s="75" t="s">
        <v>43</v>
      </c>
      <c r="BD30" s="24" t="s">
        <v>49</v>
      </c>
      <c r="BE30" s="80" t="s">
        <v>55</v>
      </c>
      <c r="BG30" s="64" t="s">
        <v>29</v>
      </c>
      <c r="BH30" s="63">
        <v>125</v>
      </c>
      <c r="BI30" s="91" t="s">
        <v>56</v>
      </c>
      <c r="BJ30" s="40" t="s">
        <v>48</v>
      </c>
      <c r="BK30" s="80" t="s">
        <v>80</v>
      </c>
      <c r="BS30" s="23" t="s">
        <v>14</v>
      </c>
      <c r="BT30" s="24">
        <v>140</v>
      </c>
      <c r="BU30" s="75" t="s">
        <v>43</v>
      </c>
      <c r="BV30" s="24" t="s">
        <v>49</v>
      </c>
      <c r="BW30" s="80" t="s">
        <v>55</v>
      </c>
      <c r="BX30" s="215" t="s">
        <v>26</v>
      </c>
      <c r="BZ30" s="64" t="s">
        <v>29</v>
      </c>
      <c r="CA30" s="63">
        <v>125</v>
      </c>
      <c r="CB30" s="91" t="s">
        <v>56</v>
      </c>
      <c r="CC30" s="40" t="s">
        <v>48</v>
      </c>
      <c r="CD30" s="80" t="s">
        <v>80</v>
      </c>
    </row>
    <row r="31" spans="3:87" ht="15" customHeight="1" x14ac:dyDescent="0.4">
      <c r="BS31" s="16" t="s">
        <v>19</v>
      </c>
      <c r="BT31" s="32">
        <v>100</v>
      </c>
      <c r="BU31" s="74" t="s">
        <v>57</v>
      </c>
      <c r="BV31" s="21" t="s">
        <v>47</v>
      </c>
      <c r="BW31" s="77" t="s">
        <v>53</v>
      </c>
      <c r="BX31" s="215" t="s">
        <v>27</v>
      </c>
    </row>
    <row r="32" spans="3:87" ht="15" customHeight="1" thickBot="1" x14ac:dyDescent="0.45">
      <c r="BS32" s="23" t="s">
        <v>20</v>
      </c>
      <c r="BT32" s="33">
        <v>140</v>
      </c>
      <c r="BU32" s="75" t="s">
        <v>82</v>
      </c>
      <c r="BV32" s="24" t="s">
        <v>47</v>
      </c>
      <c r="BW32" s="80" t="s">
        <v>53</v>
      </c>
      <c r="BX32" s="215" t="s">
        <v>27</v>
      </c>
    </row>
    <row r="33" spans="16:76" ht="15" customHeight="1" thickBot="1" x14ac:dyDescent="0.45">
      <c r="BS33" s="64" t="s">
        <v>29</v>
      </c>
      <c r="BT33" s="63">
        <v>125</v>
      </c>
      <c r="BU33" s="91" t="s">
        <v>56</v>
      </c>
      <c r="BV33" s="40" t="s">
        <v>48</v>
      </c>
      <c r="BW33" s="80" t="s">
        <v>80</v>
      </c>
      <c r="BX33" s="215" t="s">
        <v>28</v>
      </c>
    </row>
    <row r="34" spans="16:76" ht="15" customHeight="1" thickBot="1" x14ac:dyDescent="0.55000000000000004">
      <c r="P34" s="232" t="s">
        <v>23</v>
      </c>
      <c r="Q34" s="233"/>
      <c r="R34" s="233"/>
      <c r="S34" s="233"/>
      <c r="T34" s="233"/>
      <c r="U34" s="233"/>
      <c r="V34" s="233"/>
      <c r="W34" s="233"/>
      <c r="X34" s="233"/>
      <c r="Y34" s="233"/>
      <c r="Z34" s="233"/>
      <c r="AA34" s="233"/>
      <c r="AB34" s="233"/>
      <c r="AC34" s="233"/>
      <c r="AD34" s="233"/>
      <c r="AE34" s="233"/>
      <c r="AF34" s="233"/>
      <c r="AG34" s="233"/>
      <c r="AH34" s="234"/>
      <c r="AK34" s="256" t="s">
        <v>26</v>
      </c>
      <c r="AL34" s="257"/>
      <c r="AM34" s="257"/>
      <c r="AN34" s="257"/>
      <c r="AO34" s="257"/>
      <c r="AP34" s="257"/>
      <c r="AQ34" s="258"/>
      <c r="AR34" s="100"/>
      <c r="AS34" s="101"/>
      <c r="AT34" s="102"/>
      <c r="AU34" s="103"/>
      <c r="AV34" s="104" t="s">
        <v>33</v>
      </c>
      <c r="AW34" s="105" t="s">
        <v>60</v>
      </c>
      <c r="AX34" s="106" t="s">
        <v>30</v>
      </c>
      <c r="AY34" s="107" t="s">
        <v>30</v>
      </c>
      <c r="AZ34" s="105" t="s">
        <v>76</v>
      </c>
    </row>
    <row r="35" spans="16:76" ht="15" customHeight="1" thickBot="1" x14ac:dyDescent="0.4">
      <c r="P35" s="194" t="s">
        <v>0</v>
      </c>
      <c r="Q35" s="271" t="s">
        <v>1</v>
      </c>
      <c r="R35" s="272"/>
      <c r="S35" s="273" t="s">
        <v>2</v>
      </c>
      <c r="T35" s="274"/>
      <c r="U35" s="275"/>
      <c r="V35" s="195"/>
      <c r="W35" s="196"/>
      <c r="X35" s="196"/>
      <c r="Y35" s="196"/>
      <c r="Z35" s="196"/>
      <c r="AA35" s="196"/>
      <c r="AB35" s="196"/>
      <c r="AC35" s="196"/>
      <c r="AD35" s="196"/>
      <c r="AE35" s="196"/>
      <c r="AF35" s="196"/>
      <c r="AG35" s="196"/>
      <c r="AH35" s="197"/>
      <c r="AK35" s="108"/>
      <c r="AL35" s="109"/>
      <c r="AM35" s="104" t="s">
        <v>33</v>
      </c>
      <c r="AN35" s="105" t="s">
        <v>60</v>
      </c>
      <c r="AO35" s="106" t="s">
        <v>30</v>
      </c>
      <c r="AP35" s="107" t="s">
        <v>30</v>
      </c>
      <c r="AQ35" s="105" t="s">
        <v>76</v>
      </c>
      <c r="AR35" s="100"/>
      <c r="AS35" s="110" t="s">
        <v>24</v>
      </c>
      <c r="AT35" s="111" t="s">
        <v>81</v>
      </c>
      <c r="AU35" s="112" t="s">
        <v>25</v>
      </c>
      <c r="AV35" s="113" t="s">
        <v>34</v>
      </c>
      <c r="AW35" s="114" t="s">
        <v>59</v>
      </c>
      <c r="AX35" s="115" t="s">
        <v>31</v>
      </c>
      <c r="AY35" s="116" t="s">
        <v>35</v>
      </c>
      <c r="AZ35" s="114" t="s">
        <v>61</v>
      </c>
    </row>
    <row r="36" spans="16:76" ht="15" customHeight="1" thickBot="1" x14ac:dyDescent="0.45">
      <c r="P36" s="42"/>
      <c r="Q36" s="43" t="s">
        <v>22</v>
      </c>
      <c r="R36" s="44"/>
      <c r="S36" s="44"/>
      <c r="T36" s="44"/>
      <c r="U36" s="44"/>
      <c r="V36" s="44"/>
      <c r="W36" s="44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6"/>
      <c r="AK36" s="110" t="s">
        <v>24</v>
      </c>
      <c r="AL36" s="117" t="s">
        <v>25</v>
      </c>
      <c r="AM36" s="113" t="s">
        <v>34</v>
      </c>
      <c r="AN36" s="114" t="s">
        <v>59</v>
      </c>
      <c r="AO36" s="115" t="s">
        <v>31</v>
      </c>
      <c r="AP36" s="116" t="s">
        <v>35</v>
      </c>
      <c r="AQ36" s="114" t="s">
        <v>61</v>
      </c>
      <c r="AR36" s="100"/>
      <c r="AS36" s="118" t="s">
        <v>10</v>
      </c>
      <c r="AT36" s="119" t="s">
        <v>79</v>
      </c>
      <c r="AU36" s="120">
        <v>3</v>
      </c>
      <c r="AV36" s="121" t="s">
        <v>40</v>
      </c>
      <c r="AW36" s="122" t="s">
        <v>62</v>
      </c>
      <c r="AX36" s="123" t="s">
        <v>44</v>
      </c>
      <c r="AY36" s="124" t="s">
        <v>50</v>
      </c>
      <c r="AZ36" s="122" t="s">
        <v>75</v>
      </c>
    </row>
    <row r="37" spans="16:76" ht="15" customHeight="1" thickBot="1" x14ac:dyDescent="0.45">
      <c r="P37" s="42"/>
      <c r="Q37" s="265" t="s">
        <v>3</v>
      </c>
      <c r="R37" s="266"/>
      <c r="S37" s="266"/>
      <c r="T37" s="266"/>
      <c r="U37" s="266"/>
      <c r="V37" s="267"/>
      <c r="W37" s="265" t="s">
        <v>4</v>
      </c>
      <c r="X37" s="266"/>
      <c r="Y37" s="266"/>
      <c r="Z37" s="266"/>
      <c r="AA37" s="267"/>
      <c r="AB37" s="265" t="s">
        <v>5</v>
      </c>
      <c r="AC37" s="266"/>
      <c r="AD37" s="266"/>
      <c r="AE37" s="266"/>
      <c r="AF37" s="266"/>
      <c r="AG37" s="266"/>
      <c r="AH37" s="267"/>
      <c r="AK37" s="125" t="s">
        <v>10</v>
      </c>
      <c r="AL37" s="126">
        <v>3</v>
      </c>
      <c r="AM37" s="127" t="s">
        <v>40</v>
      </c>
      <c r="AN37" s="128" t="s">
        <v>62</v>
      </c>
      <c r="AO37" s="129" t="s">
        <v>44</v>
      </c>
      <c r="AP37" s="130" t="s">
        <v>50</v>
      </c>
      <c r="AQ37" s="128" t="s">
        <v>75</v>
      </c>
      <c r="AR37" s="100"/>
      <c r="AS37" s="131" t="s">
        <v>9</v>
      </c>
      <c r="AT37" s="132" t="s">
        <v>79</v>
      </c>
      <c r="AU37" s="133">
        <v>8</v>
      </c>
      <c r="AV37" s="134" t="s">
        <v>36</v>
      </c>
      <c r="AW37" s="135" t="s">
        <v>63</v>
      </c>
      <c r="AX37" s="136" t="s">
        <v>45</v>
      </c>
      <c r="AY37" s="137" t="s">
        <v>51</v>
      </c>
      <c r="AZ37" s="135" t="s">
        <v>73</v>
      </c>
    </row>
    <row r="38" spans="16:76" ht="15" customHeight="1" thickBot="1" x14ac:dyDescent="0.45">
      <c r="P38" s="47" t="s">
        <v>6</v>
      </c>
      <c r="Q38" s="48">
        <v>2400</v>
      </c>
      <c r="R38" s="48">
        <v>4160</v>
      </c>
      <c r="S38" s="48">
        <v>4800</v>
      </c>
      <c r="T38" s="48">
        <v>7200</v>
      </c>
      <c r="U38" s="48">
        <v>7620</v>
      </c>
      <c r="V38" s="48">
        <v>8320</v>
      </c>
      <c r="W38" s="48">
        <v>12000</v>
      </c>
      <c r="X38" s="48">
        <v>12470</v>
      </c>
      <c r="Y38" s="48">
        <v>13200</v>
      </c>
      <c r="Z38" s="48">
        <v>13800</v>
      </c>
      <c r="AA38" s="48">
        <v>14400</v>
      </c>
      <c r="AB38" s="49">
        <v>19920</v>
      </c>
      <c r="AC38" s="8">
        <v>20800</v>
      </c>
      <c r="AD38" s="8">
        <v>22900</v>
      </c>
      <c r="AE38" s="9">
        <v>24940</v>
      </c>
      <c r="AF38" s="9">
        <v>23000</v>
      </c>
      <c r="AG38" s="10">
        <v>27600</v>
      </c>
      <c r="AH38" s="10">
        <v>34500</v>
      </c>
      <c r="AK38" s="138" t="s">
        <v>9</v>
      </c>
      <c r="AL38" s="139">
        <v>8</v>
      </c>
      <c r="AM38" s="140" t="s">
        <v>36</v>
      </c>
      <c r="AN38" s="141" t="s">
        <v>63</v>
      </c>
      <c r="AO38" s="142" t="s">
        <v>45</v>
      </c>
      <c r="AP38" s="143" t="s">
        <v>51</v>
      </c>
      <c r="AQ38" s="141" t="s">
        <v>73</v>
      </c>
      <c r="AR38" s="100"/>
      <c r="AS38" s="131" t="s">
        <v>8</v>
      </c>
      <c r="AT38" s="132" t="s">
        <v>79</v>
      </c>
      <c r="AU38" s="133">
        <v>15</v>
      </c>
      <c r="AV38" s="134" t="s">
        <v>37</v>
      </c>
      <c r="AW38" s="135" t="s">
        <v>64</v>
      </c>
      <c r="AX38" s="136" t="s">
        <v>46</v>
      </c>
      <c r="AY38" s="137" t="s">
        <v>52</v>
      </c>
      <c r="AZ38" s="135" t="s">
        <v>74</v>
      </c>
    </row>
    <row r="39" spans="16:76" ht="15" customHeight="1" x14ac:dyDescent="0.4">
      <c r="P39" s="50">
        <v>5</v>
      </c>
      <c r="Q39" s="51" t="s">
        <v>10</v>
      </c>
      <c r="R39" s="51" t="s">
        <v>10</v>
      </c>
      <c r="S39" s="51" t="s">
        <v>10</v>
      </c>
      <c r="T39" s="51" t="s">
        <v>10</v>
      </c>
      <c r="U39" s="51" t="s">
        <v>10</v>
      </c>
      <c r="V39" s="51" t="s">
        <v>10</v>
      </c>
      <c r="W39" s="51" t="s">
        <v>10</v>
      </c>
      <c r="X39" s="51" t="s">
        <v>10</v>
      </c>
      <c r="Y39" s="51" t="s">
        <v>10</v>
      </c>
      <c r="Z39" s="51" t="s">
        <v>10</v>
      </c>
      <c r="AA39" s="51" t="s">
        <v>10</v>
      </c>
      <c r="AB39" s="198" t="s">
        <v>11</v>
      </c>
      <c r="AC39" s="13" t="s">
        <v>11</v>
      </c>
      <c r="AD39" s="13" t="s">
        <v>11</v>
      </c>
      <c r="AE39" s="13" t="s">
        <v>11</v>
      </c>
      <c r="AF39" s="13" t="s">
        <v>11</v>
      </c>
      <c r="AG39" s="14" t="s">
        <v>11</v>
      </c>
      <c r="AH39" s="199" t="s">
        <v>11</v>
      </c>
      <c r="AK39" s="138" t="s">
        <v>8</v>
      </c>
      <c r="AL39" s="139">
        <v>15</v>
      </c>
      <c r="AM39" s="140" t="s">
        <v>37</v>
      </c>
      <c r="AN39" s="141" t="s">
        <v>64</v>
      </c>
      <c r="AO39" s="142" t="s">
        <v>46</v>
      </c>
      <c r="AP39" s="143" t="s">
        <v>52</v>
      </c>
      <c r="AQ39" s="141" t="s">
        <v>74</v>
      </c>
      <c r="AR39" s="100"/>
      <c r="AS39" s="131" t="s">
        <v>7</v>
      </c>
      <c r="AT39" s="132" t="s">
        <v>79</v>
      </c>
      <c r="AU39" s="133">
        <v>25</v>
      </c>
      <c r="AV39" s="134" t="s">
        <v>38</v>
      </c>
      <c r="AW39" s="135" t="s">
        <v>65</v>
      </c>
      <c r="AX39" s="136" t="s">
        <v>47</v>
      </c>
      <c r="AY39" s="137" t="s">
        <v>53</v>
      </c>
      <c r="AZ39" s="135" t="s">
        <v>70</v>
      </c>
    </row>
    <row r="40" spans="16:76" x14ac:dyDescent="0.4">
      <c r="P40" s="52">
        <v>10</v>
      </c>
      <c r="Q40" s="53" t="s">
        <v>9</v>
      </c>
      <c r="R40" s="53" t="s">
        <v>9</v>
      </c>
      <c r="S40" s="53" t="s">
        <v>10</v>
      </c>
      <c r="T40" s="53" t="s">
        <v>10</v>
      </c>
      <c r="U40" s="53" t="s">
        <v>10</v>
      </c>
      <c r="V40" s="53" t="s">
        <v>10</v>
      </c>
      <c r="W40" s="53" t="s">
        <v>10</v>
      </c>
      <c r="X40" s="53" t="s">
        <v>10</v>
      </c>
      <c r="Y40" s="53" t="s">
        <v>10</v>
      </c>
      <c r="Z40" s="53" t="s">
        <v>10</v>
      </c>
      <c r="AA40" s="53" t="s">
        <v>10</v>
      </c>
      <c r="AB40" s="55" t="s">
        <v>11</v>
      </c>
      <c r="AC40" s="95" t="s">
        <v>11</v>
      </c>
      <c r="AD40" s="13" t="s">
        <v>11</v>
      </c>
      <c r="AE40" s="13" t="s">
        <v>11</v>
      </c>
      <c r="AF40" s="13" t="s">
        <v>11</v>
      </c>
      <c r="AG40" s="18" t="s">
        <v>11</v>
      </c>
      <c r="AH40" s="19" t="s">
        <v>11</v>
      </c>
      <c r="AK40" s="138" t="s">
        <v>7</v>
      </c>
      <c r="AL40" s="139">
        <v>25</v>
      </c>
      <c r="AM40" s="140" t="s">
        <v>38</v>
      </c>
      <c r="AN40" s="141" t="s">
        <v>65</v>
      </c>
      <c r="AO40" s="142" t="s">
        <v>47</v>
      </c>
      <c r="AP40" s="143" t="s">
        <v>53</v>
      </c>
      <c r="AQ40" s="141" t="s">
        <v>70</v>
      </c>
      <c r="AR40" s="100"/>
      <c r="AS40" s="131" t="s">
        <v>12</v>
      </c>
      <c r="AT40" s="132" t="s">
        <v>79</v>
      </c>
      <c r="AU40" s="133">
        <v>50</v>
      </c>
      <c r="AV40" s="134" t="s">
        <v>39</v>
      </c>
      <c r="AW40" s="135" t="s">
        <v>66</v>
      </c>
      <c r="AX40" s="136" t="s">
        <v>48</v>
      </c>
      <c r="AY40" s="137" t="s">
        <v>54</v>
      </c>
      <c r="AZ40" s="135" t="s">
        <v>71</v>
      </c>
    </row>
    <row r="41" spans="16:76" ht="15" customHeight="1" x14ac:dyDescent="0.4">
      <c r="P41" s="52">
        <v>15</v>
      </c>
      <c r="Q41" s="53" t="s">
        <v>8</v>
      </c>
      <c r="R41" s="53" t="s">
        <v>9</v>
      </c>
      <c r="S41" s="53" t="s">
        <v>9</v>
      </c>
      <c r="T41" s="53" t="s">
        <v>10</v>
      </c>
      <c r="U41" s="53" t="s">
        <v>10</v>
      </c>
      <c r="V41" s="53" t="s">
        <v>10</v>
      </c>
      <c r="W41" s="53" t="s">
        <v>10</v>
      </c>
      <c r="X41" s="53" t="s">
        <v>10</v>
      </c>
      <c r="Y41" s="53" t="s">
        <v>10</v>
      </c>
      <c r="Z41" s="53" t="s">
        <v>10</v>
      </c>
      <c r="AA41" s="53" t="s">
        <v>10</v>
      </c>
      <c r="AB41" s="55" t="s">
        <v>11</v>
      </c>
      <c r="AC41" s="95" t="s">
        <v>11</v>
      </c>
      <c r="AD41" s="13" t="s">
        <v>11</v>
      </c>
      <c r="AE41" s="13" t="s">
        <v>11</v>
      </c>
      <c r="AF41" s="13" t="s">
        <v>11</v>
      </c>
      <c r="AG41" s="18" t="s">
        <v>11</v>
      </c>
      <c r="AH41" s="19" t="s">
        <v>11</v>
      </c>
      <c r="AK41" s="138" t="s">
        <v>12</v>
      </c>
      <c r="AL41" s="139">
        <v>50</v>
      </c>
      <c r="AM41" s="140" t="s">
        <v>39</v>
      </c>
      <c r="AN41" s="141" t="s">
        <v>66</v>
      </c>
      <c r="AO41" s="142" t="s">
        <v>48</v>
      </c>
      <c r="AP41" s="143" t="s">
        <v>54</v>
      </c>
      <c r="AQ41" s="141" t="s">
        <v>71</v>
      </c>
      <c r="AR41" s="100"/>
      <c r="AS41" s="131" t="s">
        <v>13</v>
      </c>
      <c r="AT41" s="132" t="s">
        <v>79</v>
      </c>
      <c r="AU41" s="133">
        <v>65</v>
      </c>
      <c r="AV41" s="134" t="s">
        <v>41</v>
      </c>
      <c r="AW41" s="135" t="s">
        <v>67</v>
      </c>
      <c r="AX41" s="136" t="s">
        <v>49</v>
      </c>
      <c r="AY41" s="137" t="s">
        <v>55</v>
      </c>
      <c r="AZ41" s="135" t="s">
        <v>72</v>
      </c>
    </row>
    <row r="42" spans="16:76" ht="15" customHeight="1" x14ac:dyDescent="0.4">
      <c r="P42" s="52">
        <v>25</v>
      </c>
      <c r="Q42" s="53" t="s">
        <v>7</v>
      </c>
      <c r="R42" s="53" t="s">
        <v>8</v>
      </c>
      <c r="S42" s="53" t="s">
        <v>8</v>
      </c>
      <c r="T42" s="53" t="s">
        <v>9</v>
      </c>
      <c r="U42" s="53" t="s">
        <v>9</v>
      </c>
      <c r="V42" s="53" t="s">
        <v>9</v>
      </c>
      <c r="W42" s="53" t="s">
        <v>10</v>
      </c>
      <c r="X42" s="53" t="s">
        <v>10</v>
      </c>
      <c r="Y42" s="53" t="s">
        <v>10</v>
      </c>
      <c r="Z42" s="53" t="s">
        <v>10</v>
      </c>
      <c r="AA42" s="53" t="s">
        <v>10</v>
      </c>
      <c r="AB42" s="55" t="s">
        <v>11</v>
      </c>
      <c r="AC42" s="95" t="s">
        <v>11</v>
      </c>
      <c r="AD42" s="13" t="s">
        <v>11</v>
      </c>
      <c r="AE42" s="13" t="s">
        <v>11</v>
      </c>
      <c r="AF42" s="13" t="s">
        <v>11</v>
      </c>
      <c r="AG42" s="18" t="s">
        <v>11</v>
      </c>
      <c r="AH42" s="19" t="s">
        <v>11</v>
      </c>
      <c r="AK42" s="138" t="s">
        <v>13</v>
      </c>
      <c r="AL42" s="139">
        <v>65</v>
      </c>
      <c r="AM42" s="140" t="s">
        <v>41</v>
      </c>
      <c r="AN42" s="141" t="s">
        <v>67</v>
      </c>
      <c r="AO42" s="142" t="s">
        <v>49</v>
      </c>
      <c r="AP42" s="143" t="s">
        <v>55</v>
      </c>
      <c r="AQ42" s="141" t="s">
        <v>72</v>
      </c>
      <c r="AR42" s="100"/>
      <c r="AS42" s="131" t="s">
        <v>14</v>
      </c>
      <c r="AT42" s="132" t="s">
        <v>79</v>
      </c>
      <c r="AU42" s="133">
        <v>140</v>
      </c>
      <c r="AV42" s="134" t="s">
        <v>43</v>
      </c>
      <c r="AW42" s="135" t="s">
        <v>68</v>
      </c>
      <c r="AX42" s="136" t="s">
        <v>49</v>
      </c>
      <c r="AY42" s="137" t="s">
        <v>55</v>
      </c>
      <c r="AZ42" s="135" t="s">
        <v>72</v>
      </c>
    </row>
    <row r="43" spans="16:76" ht="15" customHeight="1" thickBot="1" x14ac:dyDescent="0.45">
      <c r="P43" s="52">
        <v>37.5</v>
      </c>
      <c r="Q43" s="53" t="s">
        <v>12</v>
      </c>
      <c r="R43" s="53" t="s">
        <v>7</v>
      </c>
      <c r="S43" s="53" t="s">
        <v>8</v>
      </c>
      <c r="T43" s="53" t="s">
        <v>8</v>
      </c>
      <c r="U43" s="53" t="s">
        <v>8</v>
      </c>
      <c r="V43" s="53" t="s">
        <v>8</v>
      </c>
      <c r="W43" s="53" t="s">
        <v>9</v>
      </c>
      <c r="X43" s="53" t="s">
        <v>9</v>
      </c>
      <c r="Y43" s="53" t="s">
        <v>9</v>
      </c>
      <c r="Z43" s="53" t="s">
        <v>9</v>
      </c>
      <c r="AA43" s="53" t="s">
        <v>9</v>
      </c>
      <c r="AB43" s="55" t="s">
        <v>11</v>
      </c>
      <c r="AC43" s="95" t="s">
        <v>11</v>
      </c>
      <c r="AD43" s="13" t="s">
        <v>11</v>
      </c>
      <c r="AE43" s="13" t="s">
        <v>11</v>
      </c>
      <c r="AF43" s="13" t="s">
        <v>11</v>
      </c>
      <c r="AG43" s="18" t="s">
        <v>11</v>
      </c>
      <c r="AH43" s="19" t="s">
        <v>11</v>
      </c>
      <c r="AK43" s="144" t="s">
        <v>14</v>
      </c>
      <c r="AL43" s="145">
        <v>140</v>
      </c>
      <c r="AM43" s="146" t="s">
        <v>43</v>
      </c>
      <c r="AN43" s="147" t="s">
        <v>68</v>
      </c>
      <c r="AO43" s="148" t="s">
        <v>49</v>
      </c>
      <c r="AP43" s="149" t="s">
        <v>55</v>
      </c>
      <c r="AQ43" s="147" t="s">
        <v>72</v>
      </c>
      <c r="AR43" s="100"/>
      <c r="AS43" s="150" t="s">
        <v>19</v>
      </c>
      <c r="AT43" s="151" t="s">
        <v>77</v>
      </c>
      <c r="AU43" s="152">
        <v>100</v>
      </c>
      <c r="AV43" s="153" t="s">
        <v>57</v>
      </c>
      <c r="AW43" s="154" t="s">
        <v>19</v>
      </c>
      <c r="AX43" s="155" t="s">
        <v>47</v>
      </c>
      <c r="AY43" s="156" t="s">
        <v>53</v>
      </c>
      <c r="AZ43" s="157" t="s">
        <v>70</v>
      </c>
    </row>
    <row r="44" spans="16:76" ht="15" customHeight="1" thickBot="1" x14ac:dyDescent="0.45">
      <c r="P44" s="52">
        <v>50</v>
      </c>
      <c r="Q44" s="53" t="s">
        <v>12</v>
      </c>
      <c r="R44" s="53" t="s">
        <v>7</v>
      </c>
      <c r="S44" s="53" t="s">
        <v>7</v>
      </c>
      <c r="T44" s="53" t="s">
        <v>8</v>
      </c>
      <c r="U44" s="53" t="s">
        <v>8</v>
      </c>
      <c r="V44" s="53" t="s">
        <v>8</v>
      </c>
      <c r="W44" s="53" t="s">
        <v>9</v>
      </c>
      <c r="X44" s="53" t="s">
        <v>9</v>
      </c>
      <c r="Y44" s="53" t="s">
        <v>9</v>
      </c>
      <c r="Z44" s="53" t="s">
        <v>9</v>
      </c>
      <c r="AA44" s="53" t="s">
        <v>9</v>
      </c>
      <c r="AB44" s="55" t="s">
        <v>11</v>
      </c>
      <c r="AC44" s="95" t="s">
        <v>11</v>
      </c>
      <c r="AD44" s="13" t="s">
        <v>11</v>
      </c>
      <c r="AE44" s="13" t="s">
        <v>11</v>
      </c>
      <c r="AF44" s="13" t="s">
        <v>11</v>
      </c>
      <c r="AG44" s="18" t="s">
        <v>11</v>
      </c>
      <c r="AH44" s="19" t="s">
        <v>11</v>
      </c>
      <c r="AK44" s="100"/>
      <c r="AL44" s="100"/>
      <c r="AM44" s="100"/>
      <c r="AN44" s="100"/>
      <c r="AO44" s="100"/>
      <c r="AP44" s="100"/>
      <c r="AQ44" s="100"/>
      <c r="AR44" s="100"/>
      <c r="AS44" s="150" t="s">
        <v>20</v>
      </c>
      <c r="AT44" s="151" t="s">
        <v>77</v>
      </c>
      <c r="AU44" s="152">
        <v>140</v>
      </c>
      <c r="AV44" s="153" t="s">
        <v>82</v>
      </c>
      <c r="AW44" s="152" t="s">
        <v>20</v>
      </c>
      <c r="AX44" s="155" t="s">
        <v>47</v>
      </c>
      <c r="AY44" s="156" t="s">
        <v>53</v>
      </c>
      <c r="AZ44" s="157" t="s">
        <v>70</v>
      </c>
    </row>
    <row r="45" spans="16:76" ht="15" customHeight="1" thickBot="1" x14ac:dyDescent="0.45">
      <c r="P45" s="52">
        <v>75</v>
      </c>
      <c r="Q45" s="53" t="s">
        <v>13</v>
      </c>
      <c r="R45" s="53" t="s">
        <v>12</v>
      </c>
      <c r="S45" s="53" t="s">
        <v>12</v>
      </c>
      <c r="T45" s="53" t="s">
        <v>7</v>
      </c>
      <c r="U45" s="53" t="s">
        <v>7</v>
      </c>
      <c r="V45" s="53" t="s">
        <v>7</v>
      </c>
      <c r="W45" s="53" t="s">
        <v>8</v>
      </c>
      <c r="X45" s="53" t="s">
        <v>8</v>
      </c>
      <c r="Y45" s="53" t="s">
        <v>8</v>
      </c>
      <c r="Z45" s="53" t="s">
        <v>8</v>
      </c>
      <c r="AA45" s="53" t="s">
        <v>8</v>
      </c>
      <c r="AB45" s="55" t="s">
        <v>11</v>
      </c>
      <c r="AC45" s="95" t="s">
        <v>11</v>
      </c>
      <c r="AD45" s="13" t="s">
        <v>11</v>
      </c>
      <c r="AE45" s="13" t="s">
        <v>11</v>
      </c>
      <c r="AF45" s="13" t="s">
        <v>11</v>
      </c>
      <c r="AG45" s="18" t="s">
        <v>11</v>
      </c>
      <c r="AH45" s="19" t="s">
        <v>11</v>
      </c>
      <c r="AK45" s="259" t="s">
        <v>27</v>
      </c>
      <c r="AL45" s="260"/>
      <c r="AM45" s="260"/>
      <c r="AN45" s="260"/>
      <c r="AO45" s="260"/>
      <c r="AP45" s="260"/>
      <c r="AQ45" s="261"/>
      <c r="AR45" s="100"/>
      <c r="AS45" s="158" t="s">
        <v>29</v>
      </c>
      <c r="AT45" s="159" t="s">
        <v>78</v>
      </c>
      <c r="AU45" s="160">
        <v>125</v>
      </c>
      <c r="AV45" s="161" t="s">
        <v>56</v>
      </c>
      <c r="AW45" s="162" t="s">
        <v>69</v>
      </c>
      <c r="AX45" s="163" t="s">
        <v>48</v>
      </c>
      <c r="AY45" s="164" t="s">
        <v>54</v>
      </c>
      <c r="AZ45" s="165" t="s">
        <v>71</v>
      </c>
    </row>
    <row r="46" spans="16:76" ht="15" customHeight="1" x14ac:dyDescent="0.4">
      <c r="P46" s="52">
        <v>100</v>
      </c>
      <c r="Q46" s="53" t="s">
        <v>13</v>
      </c>
      <c r="R46" s="53" t="s">
        <v>12</v>
      </c>
      <c r="S46" s="53" t="s">
        <v>12</v>
      </c>
      <c r="T46" s="53" t="s">
        <v>7</v>
      </c>
      <c r="U46" s="53" t="s">
        <v>7</v>
      </c>
      <c r="V46" s="53" t="s">
        <v>7</v>
      </c>
      <c r="W46" s="53" t="s">
        <v>8</v>
      </c>
      <c r="X46" s="53" t="s">
        <v>8</v>
      </c>
      <c r="Y46" s="53" t="s">
        <v>8</v>
      </c>
      <c r="Z46" s="53" t="s">
        <v>8</v>
      </c>
      <c r="AA46" s="53" t="s">
        <v>8</v>
      </c>
      <c r="AB46" s="55" t="s">
        <v>11</v>
      </c>
      <c r="AC46" s="95" t="s">
        <v>11</v>
      </c>
      <c r="AD46" s="13" t="s">
        <v>11</v>
      </c>
      <c r="AE46" s="13" t="s">
        <v>11</v>
      </c>
      <c r="AF46" s="13" t="s">
        <v>11</v>
      </c>
      <c r="AG46" s="18" t="s">
        <v>11</v>
      </c>
      <c r="AH46" s="19" t="s">
        <v>11</v>
      </c>
      <c r="AK46" s="166"/>
      <c r="AL46" s="167"/>
      <c r="AM46" s="107" t="s">
        <v>33</v>
      </c>
      <c r="AN46" s="107" t="s">
        <v>60</v>
      </c>
      <c r="AO46" s="168" t="s">
        <v>30</v>
      </c>
      <c r="AP46" s="105" t="s">
        <v>32</v>
      </c>
      <c r="AQ46" s="105" t="s">
        <v>76</v>
      </c>
      <c r="AR46" s="100"/>
      <c r="AS46" s="100"/>
      <c r="AT46" s="100"/>
      <c r="AU46" s="100"/>
      <c r="AV46" s="100"/>
      <c r="AW46" s="100"/>
      <c r="AX46" s="100"/>
      <c r="AY46" s="100"/>
      <c r="AZ46" s="100"/>
    </row>
    <row r="47" spans="16:76" ht="15" customHeight="1" thickBot="1" x14ac:dyDescent="0.45">
      <c r="P47" s="52">
        <v>167</v>
      </c>
      <c r="Q47" s="53" t="s">
        <v>14</v>
      </c>
      <c r="R47" s="53" t="s">
        <v>13</v>
      </c>
      <c r="S47" s="53" t="s">
        <v>13</v>
      </c>
      <c r="T47" s="53" t="s">
        <v>12</v>
      </c>
      <c r="U47" s="53" t="s">
        <v>12</v>
      </c>
      <c r="V47" s="53" t="s">
        <v>12</v>
      </c>
      <c r="W47" s="53" t="s">
        <v>7</v>
      </c>
      <c r="X47" s="53" t="s">
        <v>7</v>
      </c>
      <c r="Y47" s="53" t="s">
        <v>7</v>
      </c>
      <c r="Z47" s="53" t="s">
        <v>7</v>
      </c>
      <c r="AA47" s="53" t="s">
        <v>7</v>
      </c>
      <c r="AB47" s="55" t="s">
        <v>11</v>
      </c>
      <c r="AC47" s="95" t="s">
        <v>11</v>
      </c>
      <c r="AD47" s="13" t="s">
        <v>11</v>
      </c>
      <c r="AE47" s="13" t="s">
        <v>11</v>
      </c>
      <c r="AF47" s="13" t="s">
        <v>11</v>
      </c>
      <c r="AG47" s="18" t="s">
        <v>11</v>
      </c>
      <c r="AH47" s="19" t="s">
        <v>11</v>
      </c>
      <c r="AK47" s="169" t="s">
        <v>24</v>
      </c>
      <c r="AL47" s="117" t="s">
        <v>25</v>
      </c>
      <c r="AM47" s="116" t="s">
        <v>34</v>
      </c>
      <c r="AN47" s="116" t="s">
        <v>59</v>
      </c>
      <c r="AO47" s="170" t="s">
        <v>31</v>
      </c>
      <c r="AP47" s="114" t="s">
        <v>35</v>
      </c>
      <c r="AQ47" s="114" t="s">
        <v>61</v>
      </c>
      <c r="AR47" s="100"/>
      <c r="AS47" s="100"/>
      <c r="AT47" s="100"/>
      <c r="AU47" s="100"/>
      <c r="AV47" s="100"/>
      <c r="AW47" s="100"/>
      <c r="AX47" s="100"/>
      <c r="AY47" s="100"/>
      <c r="AZ47" s="100"/>
    </row>
    <row r="48" spans="16:76" ht="15" customHeight="1" thickTop="1" x14ac:dyDescent="0.4">
      <c r="P48" s="52">
        <v>250</v>
      </c>
      <c r="Q48" s="54" t="s">
        <v>29</v>
      </c>
      <c r="R48" s="56" t="s">
        <v>19</v>
      </c>
      <c r="S48" s="53" t="s">
        <v>14</v>
      </c>
      <c r="T48" s="53" t="s">
        <v>13</v>
      </c>
      <c r="U48" s="53" t="s">
        <v>13</v>
      </c>
      <c r="V48" s="53" t="s">
        <v>13</v>
      </c>
      <c r="W48" s="53" t="s">
        <v>12</v>
      </c>
      <c r="X48" s="53" t="s">
        <v>12</v>
      </c>
      <c r="Y48" s="53" t="s">
        <v>12</v>
      </c>
      <c r="Z48" s="53" t="s">
        <v>12</v>
      </c>
      <c r="AA48" s="53" t="s">
        <v>12</v>
      </c>
      <c r="AB48" s="55" t="s">
        <v>11</v>
      </c>
      <c r="AC48" s="95" t="s">
        <v>11</v>
      </c>
      <c r="AD48" s="13" t="s">
        <v>11</v>
      </c>
      <c r="AE48" s="13" t="s">
        <v>11</v>
      </c>
      <c r="AF48" s="13" t="s">
        <v>11</v>
      </c>
      <c r="AG48" s="18" t="s">
        <v>11</v>
      </c>
      <c r="AH48" s="19" t="s">
        <v>11</v>
      </c>
      <c r="AK48" s="138" t="s">
        <v>19</v>
      </c>
      <c r="AL48" s="139">
        <v>100</v>
      </c>
      <c r="AM48" s="140" t="s">
        <v>57</v>
      </c>
      <c r="AN48" s="171" t="s">
        <v>19</v>
      </c>
      <c r="AO48" s="138" t="s">
        <v>47</v>
      </c>
      <c r="AP48" s="172" t="s">
        <v>53</v>
      </c>
      <c r="AQ48" s="141" t="s">
        <v>70</v>
      </c>
      <c r="AR48" s="100"/>
      <c r="AS48" s="173" t="s">
        <v>83</v>
      </c>
      <c r="AT48" s="174" t="s">
        <v>87</v>
      </c>
      <c r="AU48" s="100"/>
      <c r="AV48" s="100"/>
      <c r="AW48" s="100"/>
      <c r="AX48" s="100"/>
      <c r="AY48" s="100"/>
      <c r="AZ48" s="100"/>
    </row>
    <row r="49" spans="16:52" ht="15" customHeight="1" thickBot="1" x14ac:dyDescent="0.45">
      <c r="P49" s="52">
        <v>333</v>
      </c>
      <c r="Q49" s="55" t="s">
        <v>11</v>
      </c>
      <c r="R49" s="53" t="s">
        <v>14</v>
      </c>
      <c r="S49" s="53" t="s">
        <v>14</v>
      </c>
      <c r="T49" s="53" t="s">
        <v>13</v>
      </c>
      <c r="U49" s="53" t="s">
        <v>13</v>
      </c>
      <c r="V49" s="53" t="s">
        <v>13</v>
      </c>
      <c r="W49" s="53" t="s">
        <v>12</v>
      </c>
      <c r="X49" s="53" t="s">
        <v>12</v>
      </c>
      <c r="Y49" s="53" t="s">
        <v>12</v>
      </c>
      <c r="Z49" s="53" t="s">
        <v>12</v>
      </c>
      <c r="AA49" s="53" t="s">
        <v>12</v>
      </c>
      <c r="AB49" s="55" t="s">
        <v>11</v>
      </c>
      <c r="AC49" s="95" t="s">
        <v>11</v>
      </c>
      <c r="AD49" s="13" t="s">
        <v>11</v>
      </c>
      <c r="AE49" s="13" t="s">
        <v>11</v>
      </c>
      <c r="AF49" s="13" t="s">
        <v>11</v>
      </c>
      <c r="AG49" s="18" t="s">
        <v>11</v>
      </c>
      <c r="AH49" s="19" t="s">
        <v>11</v>
      </c>
      <c r="AK49" s="144" t="s">
        <v>20</v>
      </c>
      <c r="AL49" s="145">
        <v>140</v>
      </c>
      <c r="AM49" s="146" t="s">
        <v>82</v>
      </c>
      <c r="AN49" s="145" t="s">
        <v>20</v>
      </c>
      <c r="AO49" s="144" t="s">
        <v>47</v>
      </c>
      <c r="AP49" s="175" t="s">
        <v>53</v>
      </c>
      <c r="AQ49" s="147" t="s">
        <v>70</v>
      </c>
      <c r="AR49" s="100"/>
      <c r="AS49" s="100"/>
      <c r="AT49" s="174" t="s">
        <v>84</v>
      </c>
      <c r="AU49" s="100"/>
      <c r="AV49" s="100"/>
      <c r="AW49" s="100"/>
      <c r="AX49" s="100"/>
      <c r="AY49" s="100"/>
      <c r="AZ49" s="100"/>
    </row>
    <row r="50" spans="16:52" ht="15" customHeight="1" thickBot="1" x14ac:dyDescent="0.45">
      <c r="P50" s="52">
        <v>500</v>
      </c>
      <c r="Q50" s="55" t="s">
        <v>11</v>
      </c>
      <c r="R50" s="54" t="s">
        <v>29</v>
      </c>
      <c r="S50" s="54" t="s">
        <v>29</v>
      </c>
      <c r="T50" s="53" t="s">
        <v>14</v>
      </c>
      <c r="U50" s="189" t="s">
        <v>14</v>
      </c>
      <c r="V50" s="189" t="s">
        <v>14</v>
      </c>
      <c r="W50" s="189" t="s">
        <v>13</v>
      </c>
      <c r="X50" s="189" t="s">
        <v>13</v>
      </c>
      <c r="Y50" s="189" t="s">
        <v>13</v>
      </c>
      <c r="Z50" s="189" t="s">
        <v>13</v>
      </c>
      <c r="AA50" s="189" t="s">
        <v>13</v>
      </c>
      <c r="AB50" s="190" t="s">
        <v>11</v>
      </c>
      <c r="AC50" s="191" t="s">
        <v>11</v>
      </c>
      <c r="AD50" s="99" t="s">
        <v>11</v>
      </c>
      <c r="AE50" s="99" t="s">
        <v>11</v>
      </c>
      <c r="AF50" s="99" t="s">
        <v>11</v>
      </c>
      <c r="AG50" s="192" t="s">
        <v>11</v>
      </c>
      <c r="AH50" s="193" t="s">
        <v>11</v>
      </c>
      <c r="AK50" s="100"/>
      <c r="AL50" s="100"/>
      <c r="AM50" s="100"/>
      <c r="AN50" s="100"/>
      <c r="AO50" s="100"/>
      <c r="AP50" s="100"/>
      <c r="AQ50" s="100"/>
      <c r="AR50" s="100"/>
      <c r="AS50" s="100"/>
      <c r="AT50" s="100"/>
      <c r="AU50" s="100"/>
      <c r="AV50" s="100"/>
      <c r="AW50" s="100"/>
      <c r="AX50" s="100"/>
      <c r="AY50" s="100"/>
      <c r="AZ50" s="100"/>
    </row>
    <row r="51" spans="16:52" ht="15" customHeight="1" thickBot="1" x14ac:dyDescent="0.4">
      <c r="P51" s="57" t="s">
        <v>15</v>
      </c>
      <c r="Q51" s="58" t="s">
        <v>16</v>
      </c>
      <c r="R51" s="59"/>
      <c r="S51" s="59"/>
      <c r="T51" s="60"/>
      <c r="U51" s="188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2"/>
      <c r="AK51" s="262" t="s">
        <v>28</v>
      </c>
      <c r="AL51" s="263"/>
      <c r="AM51" s="263"/>
      <c r="AN51" s="263"/>
      <c r="AO51" s="263"/>
      <c r="AP51" s="263"/>
      <c r="AQ51" s="264"/>
      <c r="AR51" s="100"/>
      <c r="AS51" s="173" t="s">
        <v>83</v>
      </c>
      <c r="AT51" s="174" t="s">
        <v>85</v>
      </c>
      <c r="AU51" s="100"/>
      <c r="AV51" s="100"/>
      <c r="AW51" s="100"/>
      <c r="AX51" s="100"/>
      <c r="AY51" s="100"/>
      <c r="AZ51" s="100"/>
    </row>
    <row r="52" spans="16:52" ht="15" customHeight="1" thickBot="1" x14ac:dyDescent="0.4">
      <c r="AK52" s="176"/>
      <c r="AL52" s="177"/>
      <c r="AM52" s="178" t="s">
        <v>33</v>
      </c>
      <c r="AN52" s="107" t="s">
        <v>60</v>
      </c>
      <c r="AO52" s="168" t="s">
        <v>30</v>
      </c>
      <c r="AP52" s="107" t="s">
        <v>32</v>
      </c>
      <c r="AQ52" s="105" t="s">
        <v>76</v>
      </c>
      <c r="AR52" s="100"/>
      <c r="AS52" s="100"/>
      <c r="AT52" s="174" t="s">
        <v>86</v>
      </c>
      <c r="AU52" s="100"/>
      <c r="AV52" s="100"/>
      <c r="AW52" s="100"/>
      <c r="AX52" s="100"/>
      <c r="AY52" s="100"/>
      <c r="AZ52" s="100"/>
    </row>
    <row r="53" spans="16:52" ht="15" customHeight="1" thickBot="1" x14ac:dyDescent="0.45">
      <c r="Q53" s="247" t="s">
        <v>26</v>
      </c>
      <c r="R53" s="248"/>
      <c r="S53" s="248"/>
      <c r="T53" s="248"/>
      <c r="U53" s="249"/>
      <c r="W53" s="250" t="s">
        <v>27</v>
      </c>
      <c r="X53" s="251"/>
      <c r="Y53" s="251"/>
      <c r="Z53" s="251"/>
      <c r="AA53" s="252"/>
      <c r="AK53" s="179" t="s">
        <v>24</v>
      </c>
      <c r="AL53" s="180" t="s">
        <v>25</v>
      </c>
      <c r="AM53" s="116" t="s">
        <v>34</v>
      </c>
      <c r="AN53" s="116" t="s">
        <v>59</v>
      </c>
      <c r="AO53" s="170" t="s">
        <v>31</v>
      </c>
      <c r="AP53" s="116" t="s">
        <v>35</v>
      </c>
      <c r="AQ53" s="114" t="s">
        <v>61</v>
      </c>
      <c r="AR53" s="100"/>
      <c r="AS53" s="100"/>
      <c r="AT53" s="100"/>
      <c r="AU53" s="100"/>
      <c r="AV53" s="100"/>
      <c r="AW53" s="100"/>
      <c r="AX53" s="100"/>
      <c r="AY53" s="100"/>
      <c r="AZ53" s="100"/>
    </row>
    <row r="54" spans="16:52" ht="15" customHeight="1" thickBot="1" x14ac:dyDescent="0.45">
      <c r="Q54" s="97"/>
      <c r="R54" s="98"/>
      <c r="S54" s="99" t="s">
        <v>33</v>
      </c>
      <c r="T54" s="99" t="s">
        <v>30</v>
      </c>
      <c r="U54" s="87" t="s">
        <v>32</v>
      </c>
      <c r="W54" s="78"/>
      <c r="X54" s="81"/>
      <c r="Y54" s="83" t="s">
        <v>33</v>
      </c>
      <c r="Z54" s="83" t="s">
        <v>30</v>
      </c>
      <c r="AA54" s="85" t="s">
        <v>32</v>
      </c>
      <c r="AK54" s="181" t="s">
        <v>29</v>
      </c>
      <c r="AL54" s="182">
        <v>125</v>
      </c>
      <c r="AM54" s="183" t="s">
        <v>56</v>
      </c>
      <c r="AN54" s="184" t="s">
        <v>69</v>
      </c>
      <c r="AO54" s="185" t="s">
        <v>48</v>
      </c>
      <c r="AP54" s="145" t="s">
        <v>48</v>
      </c>
      <c r="AQ54" s="147" t="s">
        <v>71</v>
      </c>
      <c r="AR54" s="100"/>
      <c r="AS54" s="100"/>
      <c r="AT54" s="100"/>
      <c r="AU54" s="100"/>
      <c r="AV54" s="100"/>
      <c r="AW54" s="100"/>
      <c r="AX54" s="100"/>
      <c r="AY54" s="100"/>
      <c r="AZ54" s="100"/>
    </row>
    <row r="55" spans="16:52" ht="15" customHeight="1" thickBot="1" x14ac:dyDescent="0.45">
      <c r="Q55" s="68" t="s">
        <v>24</v>
      </c>
      <c r="R55" s="69" t="s">
        <v>25</v>
      </c>
      <c r="S55" s="70" t="s">
        <v>34</v>
      </c>
      <c r="T55" s="70" t="s">
        <v>31</v>
      </c>
      <c r="U55" s="71" t="s">
        <v>35</v>
      </c>
      <c r="W55" s="79" t="s">
        <v>24</v>
      </c>
      <c r="X55" s="82" t="s">
        <v>25</v>
      </c>
      <c r="Y55" s="84" t="s">
        <v>34</v>
      </c>
      <c r="Z55" s="84" t="s">
        <v>31</v>
      </c>
      <c r="AA55" s="71" t="s">
        <v>35</v>
      </c>
    </row>
    <row r="56" spans="16:52" ht="15" customHeight="1" thickTop="1" thickBot="1" x14ac:dyDescent="0.45">
      <c r="Q56" s="11" t="s">
        <v>10</v>
      </c>
      <c r="R56" s="66">
        <v>3</v>
      </c>
      <c r="S56" s="72" t="s">
        <v>40</v>
      </c>
      <c r="T56" s="73" t="s">
        <v>44</v>
      </c>
      <c r="U56" s="76" t="s">
        <v>50</v>
      </c>
      <c r="W56" s="23" t="s">
        <v>19</v>
      </c>
      <c r="X56" s="33">
        <v>100</v>
      </c>
      <c r="Y56" s="75" t="s">
        <v>42</v>
      </c>
      <c r="Z56" s="24" t="s">
        <v>47</v>
      </c>
      <c r="AA56" s="80" t="s">
        <v>53</v>
      </c>
    </row>
    <row r="57" spans="16:52" ht="15" customHeight="1" x14ac:dyDescent="0.4">
      <c r="Q57" s="16" t="s">
        <v>9</v>
      </c>
      <c r="R57" s="21">
        <v>8</v>
      </c>
      <c r="S57" s="74" t="s">
        <v>36</v>
      </c>
      <c r="T57" s="21" t="s">
        <v>45</v>
      </c>
      <c r="U57" s="77" t="s">
        <v>51</v>
      </c>
    </row>
    <row r="58" spans="16:52" ht="15" customHeight="1" thickBot="1" x14ac:dyDescent="0.45">
      <c r="Q58" s="16" t="s">
        <v>8</v>
      </c>
      <c r="R58" s="21">
        <v>15</v>
      </c>
      <c r="S58" s="74" t="s">
        <v>37</v>
      </c>
      <c r="T58" s="21" t="s">
        <v>46</v>
      </c>
      <c r="U58" s="77" t="s">
        <v>52</v>
      </c>
      <c r="AC58" s="34"/>
      <c r="AD58" s="34"/>
      <c r="AE58" s="34"/>
      <c r="AF58" s="34"/>
      <c r="AG58" s="34"/>
    </row>
    <row r="59" spans="16:52" ht="13.5" thickBot="1" x14ac:dyDescent="0.45">
      <c r="Q59" s="16" t="s">
        <v>7</v>
      </c>
      <c r="R59" s="21">
        <v>25</v>
      </c>
      <c r="S59" s="74" t="s">
        <v>38</v>
      </c>
      <c r="T59" s="21" t="s">
        <v>47</v>
      </c>
      <c r="U59" s="77" t="s">
        <v>53</v>
      </c>
      <c r="W59" s="253" t="s">
        <v>28</v>
      </c>
      <c r="X59" s="254"/>
      <c r="Y59" s="254"/>
      <c r="Z59" s="254"/>
      <c r="AA59" s="255"/>
    </row>
    <row r="60" spans="16:52" x14ac:dyDescent="0.4">
      <c r="Q60" s="16" t="s">
        <v>12</v>
      </c>
      <c r="R60" s="21">
        <v>50</v>
      </c>
      <c r="S60" s="74" t="s">
        <v>39</v>
      </c>
      <c r="T60" s="21" t="s">
        <v>48</v>
      </c>
      <c r="U60" s="77" t="s">
        <v>54</v>
      </c>
      <c r="W60" s="78"/>
      <c r="X60" s="81"/>
      <c r="Y60" s="86" t="s">
        <v>33</v>
      </c>
      <c r="Z60" s="86" t="s">
        <v>30</v>
      </c>
      <c r="AA60" s="87" t="s">
        <v>32</v>
      </c>
    </row>
    <row r="61" spans="16:52" ht="13.5" thickBot="1" x14ac:dyDescent="0.45">
      <c r="Q61" s="16" t="s">
        <v>13</v>
      </c>
      <c r="R61" s="21">
        <v>65</v>
      </c>
      <c r="S61" s="74" t="s">
        <v>41</v>
      </c>
      <c r="T61" s="21" t="s">
        <v>49</v>
      </c>
      <c r="U61" s="77" t="s">
        <v>55</v>
      </c>
      <c r="W61" s="79" t="s">
        <v>24</v>
      </c>
      <c r="X61" s="69" t="s">
        <v>25</v>
      </c>
      <c r="Y61" s="84" t="s">
        <v>34</v>
      </c>
      <c r="Z61" s="84" t="s">
        <v>31</v>
      </c>
      <c r="AA61" s="71" t="s">
        <v>35</v>
      </c>
    </row>
    <row r="62" spans="16:52" ht="14.65" thickTop="1" thickBot="1" x14ac:dyDescent="0.45">
      <c r="Q62" s="23" t="s">
        <v>14</v>
      </c>
      <c r="R62" s="24">
        <v>140</v>
      </c>
      <c r="S62" s="75" t="s">
        <v>43</v>
      </c>
      <c r="T62" s="24" t="s">
        <v>49</v>
      </c>
      <c r="U62" s="80" t="s">
        <v>55</v>
      </c>
      <c r="W62" s="64" t="s">
        <v>29</v>
      </c>
      <c r="X62" s="63">
        <v>125</v>
      </c>
      <c r="Y62" s="91" t="s">
        <v>56</v>
      </c>
      <c r="Z62" s="40" t="s">
        <v>48</v>
      </c>
      <c r="AA62" s="80" t="s">
        <v>80</v>
      </c>
      <c r="AH62" s="92"/>
    </row>
  </sheetData>
  <mergeCells count="59">
    <mergeCell ref="E6:E8"/>
    <mergeCell ref="B13:B14"/>
    <mergeCell ref="B11:F11"/>
    <mergeCell ref="B7:C7"/>
    <mergeCell ref="B8:C8"/>
    <mergeCell ref="B9:C9"/>
    <mergeCell ref="B10:C10"/>
    <mergeCell ref="C13:C14"/>
    <mergeCell ref="D13:D14"/>
    <mergeCell ref="E13:E14"/>
    <mergeCell ref="AZ1:BQ1"/>
    <mergeCell ref="BZ21:CD21"/>
    <mergeCell ref="AY2:BA2"/>
    <mergeCell ref="BB2:BD2"/>
    <mergeCell ref="AY3:BD3"/>
    <mergeCell ref="BE3:BL3"/>
    <mergeCell ref="BM3:BO3"/>
    <mergeCell ref="BR1:CI1"/>
    <mergeCell ref="BP2:BR2"/>
    <mergeCell ref="BG21:BK21"/>
    <mergeCell ref="BV3:CC3"/>
    <mergeCell ref="CD3:CF3"/>
    <mergeCell ref="BZ27:CD27"/>
    <mergeCell ref="Q35:R35"/>
    <mergeCell ref="S35:U35"/>
    <mergeCell ref="BG27:BK27"/>
    <mergeCell ref="BS21:BW21"/>
    <mergeCell ref="Q21:U21"/>
    <mergeCell ref="W21:AA21"/>
    <mergeCell ref="W27:AA27"/>
    <mergeCell ref="AE3:AG3"/>
    <mergeCell ref="Q3:V3"/>
    <mergeCell ref="W3:AD3"/>
    <mergeCell ref="AI21:AM21"/>
    <mergeCell ref="AO21:AS21"/>
    <mergeCell ref="AO27:AS27"/>
    <mergeCell ref="BA21:BE21"/>
    <mergeCell ref="BS2:BU2"/>
    <mergeCell ref="BP3:BU3"/>
    <mergeCell ref="Q53:U53"/>
    <mergeCell ref="W53:AA53"/>
    <mergeCell ref="W59:AA59"/>
    <mergeCell ref="AK34:AQ34"/>
    <mergeCell ref="AK45:AQ45"/>
    <mergeCell ref="AK51:AQ51"/>
    <mergeCell ref="P34:AH34"/>
    <mergeCell ref="AB37:AH37"/>
    <mergeCell ref="Q37:V37"/>
    <mergeCell ref="W37:AA37"/>
    <mergeCell ref="F13:F14"/>
    <mergeCell ref="AH1:AY1"/>
    <mergeCell ref="AH2:AJ2"/>
    <mergeCell ref="AK2:AN2"/>
    <mergeCell ref="AH3:AM3"/>
    <mergeCell ref="AN3:AU3"/>
    <mergeCell ref="AV3:AX3"/>
    <mergeCell ref="P1:AG1"/>
    <mergeCell ref="Q2:S2"/>
    <mergeCell ref="T2:W2"/>
  </mergeCells>
  <phoneticPr fontId="2" type="noConversion"/>
  <conditionalFormatting sqref="C13:C14">
    <cfRule type="cellIs" dxfId="2" priority="1" stopIfTrue="1" operator="equal">
      <formula>#N/A</formula>
    </cfRule>
  </conditionalFormatting>
  <conditionalFormatting sqref="E13:E14">
    <cfRule type="cellIs" dxfId="1" priority="2" stopIfTrue="1" operator="equal">
      <formula>FALSE</formula>
    </cfRule>
    <cfRule type="cellIs" dxfId="0" priority="5" stopIfTrue="1" operator="equal">
      <formula>"N/A"</formula>
    </cfRule>
  </conditionalFormatting>
  <dataValidations count="5">
    <dataValidation type="list" allowBlank="1" showInputMessage="1" sqref="E9:E10" xr:uid="{FB957031-6AF8-4779-ACB5-D2AC9F0FEF5E}">
      <formula1>"Delta,Wye"</formula1>
    </dataValidation>
    <dataValidation type="list" allowBlank="1" showInputMessage="1" sqref="D7" xr:uid="{6E658DA1-4672-42C4-9440-F6D30F851CC6}">
      <formula1>Phase</formula1>
    </dataValidation>
    <dataValidation type="list" allowBlank="1" showInputMessage="1" sqref="D8" xr:uid="{9388BEA6-F205-4CF7-8906-2950E80004B3}">
      <formula1>INDIRECT($D$7)</formula1>
    </dataValidation>
    <dataValidation type="list" allowBlank="1" showInputMessage="1" sqref="D9" xr:uid="{5DE64915-6372-4261-A409-85596CEF4377}">
      <formula1>$M$1:$M$17</formula1>
    </dataValidation>
    <dataValidation type="list" allowBlank="1" showInputMessage="1" sqref="D10" xr:uid="{E2D27F7C-95BC-476F-B472-C54F2F0863F5}">
      <formula1>$N$1:$N$13</formula1>
    </dataValidation>
  </dataValidations>
  <pageMargins left="0.17" right="0.17" top="0.25" bottom="0" header="0.25" footer="0"/>
  <pageSetup scale="86" orientation="landscape" r:id="rId1"/>
  <headerFooter alignWithMargins="0"/>
  <customProperties>
    <customPr name="SSC_SHEET_GUID" r:id="rId2"/>
  </customPropertie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662EE-2130-4FA3-9A8A-37ABFF3051B9}">
  <dimension ref="C1:E1"/>
  <sheetViews>
    <sheetView workbookViewId="0"/>
  </sheetViews>
  <sheetFormatPr defaultRowHeight="12.75" x14ac:dyDescent="0.35"/>
  <sheetData>
    <row r="1" spans="3:5" x14ac:dyDescent="0.35">
      <c r="C1" t="s">
        <v>170</v>
      </c>
      <c r="D1" t="s">
        <v>172</v>
      </c>
      <c r="E1" t="s">
        <v>171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EA6D30E782A5B418473DD64B1776D36" ma:contentTypeVersion="15" ma:contentTypeDescription="Create a new document." ma:contentTypeScope="" ma:versionID="9721c705046c6e7e48a23180076313d8">
  <xsd:schema xmlns:xsd="http://www.w3.org/2001/XMLSchema" xmlns:xs="http://www.w3.org/2001/XMLSchema" xmlns:p="http://schemas.microsoft.com/office/2006/metadata/properties" xmlns:ns3="ba076962-3509-4699-be69-b10af5c3c219" xmlns:ns4="ded764df-ebab-4518-86ec-705d1da24582" targetNamespace="http://schemas.microsoft.com/office/2006/metadata/properties" ma:root="true" ma:fieldsID="56b89eb120dd551f0b2ff3c3d29efd40" ns3:_="" ns4:_="">
    <xsd:import namespace="ba076962-3509-4699-be69-b10af5c3c219"/>
    <xsd:import namespace="ded764df-ebab-4518-86ec-705d1da2458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076962-3509-4699-be69-b10af5c3c2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d764df-ebab-4518-86ec-705d1da2458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a076962-3509-4699-be69-b10af5c3c219" xsi:nil="true"/>
  </documentManagement>
</p:properties>
</file>

<file path=customXml/itemProps1.xml><?xml version="1.0" encoding="utf-8"?>
<ds:datastoreItem xmlns:ds="http://schemas.openxmlformats.org/officeDocument/2006/customXml" ds:itemID="{C4AED719-6C2E-42DC-9179-7E5973A1E6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076962-3509-4699-be69-b10af5c3c219"/>
    <ds:schemaRef ds:uri="ded764df-ebab-4518-86ec-705d1da245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7A15ED7-4677-4AEE-AA5E-ADF5EBD42B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ECC5CFC-7DCF-4846-82F6-AEEF20812612}">
  <ds:schemaRefs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ed764df-ebab-4518-86ec-705d1da24582"/>
    <ds:schemaRef ds:uri="ba076962-3509-4699-be69-b10af5c3c219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Delta Wye-Delta Delta 3 Phase</vt:lpstr>
      <vt:lpstr>Phase</vt:lpstr>
      <vt:lpstr>'Delta Wye-Delta Delta 3 Phase'!Print_Area</vt:lpstr>
      <vt:lpstr>Single</vt:lpstr>
      <vt:lpstr>Three</vt:lpstr>
    </vt:vector>
  </TitlesOfParts>
  <Company>SOLOMON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rschneider</dc:creator>
  <cp:lastModifiedBy>Brennan Ross</cp:lastModifiedBy>
  <cp:lastPrinted>2014-11-17T20:31:22Z</cp:lastPrinted>
  <dcterms:created xsi:type="dcterms:W3CDTF">2007-03-06T14:41:59Z</dcterms:created>
  <dcterms:modified xsi:type="dcterms:W3CDTF">2025-01-15T14:32:44Z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0x010100FEA6D30E782A5B418473DD64B1776D36</vt:lpwstr>
  </property>
</Properties>
</file>